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ezra\Desktop\נושאים בטיפול שוטף\פרוייקטים לטיפול שוטף עזרא\טרמינל אשפה ביתית מטש עירון\חומר להכנת  מכרז\"/>
    </mc:Choice>
  </mc:AlternateContent>
  <xr:revisionPtr revIDLastSave="0" documentId="13_ncr:1_{C6D5C3A6-7FBE-46F6-AA26-7CF69A50ABD2}" xr6:coauthVersionLast="47" xr6:coauthVersionMax="47" xr10:uidLastSave="{00000000-0000-0000-0000-000000000000}"/>
  <bookViews>
    <workbookView xWindow="-120" yWindow="-120" windowWidth="29040" windowHeight="15840" xr2:uid="{00000000-000D-0000-FFFF-FFFF00000000}"/>
  </bookViews>
  <sheets>
    <sheet name="יצוא השוואת הצעות"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23" i="1" l="1"/>
  <c r="F124" i="1" s="1"/>
  <c r="F56" i="1"/>
  <c r="F55" i="1"/>
  <c r="F106" i="1"/>
  <c r="F119" i="1" s="1"/>
  <c r="F120" i="1" s="1"/>
  <c r="F65" i="1"/>
  <c r="F116" i="1" s="1"/>
  <c r="F117" i="1" s="1"/>
  <c r="F54" i="1"/>
  <c r="F53" i="1"/>
  <c r="F50" i="1"/>
  <c r="F112" i="1" s="1"/>
  <c r="F41" i="1"/>
  <c r="F111" i="1" s="1"/>
  <c r="F35" i="1"/>
  <c r="F110" i="1" s="1"/>
  <c r="F22" i="1"/>
  <c r="F23" i="1" s="1"/>
  <c r="F109" i="1" s="1"/>
  <c r="F13" i="1"/>
  <c r="F108" i="1" s="1"/>
  <c r="F125" i="1" l="1"/>
  <c r="F126" i="1" s="1"/>
  <c r="F57" i="1"/>
  <c r="F113" i="1" s="1"/>
  <c r="F114" i="1" s="1"/>
  <c r="F122" i="1" s="1"/>
</calcChain>
</file>

<file path=xl/sharedStrings.xml><?xml version="1.0" encoding="utf-8"?>
<sst xmlns="http://schemas.openxmlformats.org/spreadsheetml/2006/main" count="301" uniqueCount="216">
  <si>
    <t>אומדן</t>
  </si>
  <si>
    <t>מספר</t>
  </si>
  <si>
    <t>תאור</t>
  </si>
  <si>
    <t>יח' מידה</t>
  </si>
  <si>
    <t>כמות</t>
  </si>
  <si>
    <t>מחיר</t>
  </si>
  <si>
    <t>סה"כ</t>
  </si>
  <si>
    <t>טרמינל אשפה במט"ש עירון</t>
  </si>
  <si>
    <t>01.0.000</t>
  </si>
  <si>
    <t>01.1.000</t>
  </si>
  <si>
    <t>01.1.001</t>
  </si>
  <si>
    <t xml:space="preserve"> חפירה בשטח עד עומק 50 ס"מ.</t>
  </si>
  <si>
    <t xml:space="preserve"> מ"ק</t>
  </si>
  <si>
    <t>01.1.002</t>
  </si>
  <si>
    <t>הידוק שתית חפירה לצפיפות %98 מודיפייד אאשהו.</t>
  </si>
  <si>
    <t xml:space="preserve"> מ"ר</t>
  </si>
  <si>
    <t>01.1.003</t>
  </si>
  <si>
    <t>פירוק אספלט בכבישים ובמדרכות כולל הסרת צמחיה וסילוק הפסולת, כולל פירוק אבני שפה, אבני גן ואבני התעלה.</t>
  </si>
  <si>
    <t>01.1.004</t>
  </si>
  <si>
    <t xml:space="preserve"> פירוק משטח/ מיסעת בטון.</t>
  </si>
  <si>
    <t>01.1.005</t>
  </si>
  <si>
    <t>פירוק/העתקה/התאמת עמוד תאורה קיים.</t>
  </si>
  <si>
    <t>קומפ'</t>
  </si>
  <si>
    <t>01.2.000</t>
  </si>
  <si>
    <t>01.2.001</t>
  </si>
  <si>
    <t>חפירה/חציבה כללית עבור "טרמינל אשפה" בקרקע טבעית, לעומק עד 1.60 מטר, לפי תכנית. המחיר כולל הסדרת השתית לפי מפלסים ושיפועים בהתאם לתכניות. כן המחיר כולל פינוי העודפים לאתר מאושר ע"י הרשויות.</t>
  </si>
  <si>
    <t>01.2.002</t>
  </si>
  <si>
    <t>מצע סוג א' שכבה אחת בעובי 20 ס"מ כ"א כולל פיזור, הרטבה והידוק עד % 99 מהצפיפות המקסימלית. העבודה תבוצע בהתאם להוראות המפרטים. המחיר כולל בדיקות צפיפות. הכמות נמדדת לאחר הידוק.</t>
  </si>
  <si>
    <t>01.2.003</t>
  </si>
  <si>
    <t>כנ"ל אולם מצע שברי אבן בשכבות של 20 ס"מ.  כל שכבה תטופל לפי האמור בסעיף קודם.</t>
  </si>
  <si>
    <t>01.2.004</t>
  </si>
  <si>
    <t>עבודות בטון ב-300, רצפה, קירות ותקרת רמפה. המחיר כולל הנחת יריעות פוליאטילן. המחיר כולל ההכנות הדרושות למעברי צנרת ו/או כל אלמנט שהוא. כן המחיר כולל בדיקות מעבדה כנדרש.</t>
  </si>
  <si>
    <t>01.2.005</t>
  </si>
  <si>
    <t>ברזל מצולע לפי תכנית. המחיר מתייחס גם לרשתות מרותכות.</t>
  </si>
  <si>
    <t xml:space="preserve"> טון</t>
  </si>
  <si>
    <t>01.2.006</t>
  </si>
  <si>
    <t>סעיף אופציונלי, עבודות בטון ב-300, סגירת צדדים עם קירות בעובי של 20 ס"מ. לפי הפירוט בסעיף 01.2.004</t>
  </si>
  <si>
    <t>01.2.007</t>
  </si>
  <si>
    <t>תוספת למחיר הרצפה (הנמדדת בנפרד) עבור יציקת שכבה חסינת שחיקה בשיטת שתי השכבות הרצופות, בעובי 10 מ"מ, מתערובת "פלינטרון "0/8 או ש"ע בכמות של 15 ק"ג/ מ"ר + 7.5 ק"ג צמנט צ.פ 300.</t>
  </si>
  <si>
    <t>01.3.000</t>
  </si>
  <si>
    <t>01.3.001</t>
  </si>
  <si>
    <t>אספקה, פיזור, הרטבה והידוק מצע סוג א' בעובי אחיד ומשתנה, לצפיפות %98 מודיפייד אאשהו במדרכות ואי תנועה.</t>
  </si>
  <si>
    <t>01.3.002</t>
  </si>
  <si>
    <t>סלילת בטון אספלט שכבה נושאת בעובי 4 ס"מ (דרוג "1/2) במדרכה ואי תנועה.</t>
  </si>
  <si>
    <t>01.3.003</t>
  </si>
  <si>
    <t>אספקה, פיזור, הרטבה והידוק מצע סוג א', 2 שכבות בעובי אחיד ומשתנה, לצפיפות  %100 מודיפייד אאשהו במיסעות.</t>
  </si>
  <si>
    <t>01.3.004</t>
  </si>
  <si>
    <t>ריסוס אמולסיה ביטומנית - בשכבת יסוד.</t>
  </si>
  <si>
    <t>01.3.005</t>
  </si>
  <si>
    <t>סלילת בטון אספלט שכבה מקשרת בעובי 6 ס"מ (דרוג "3/4) כולל שכבה מאחה.</t>
  </si>
  <si>
    <t>01.3.006</t>
  </si>
  <si>
    <t>סלילת בטון אספלט שכבה מקשרת בעובי 4 ס"מ (דרוג "1/2).</t>
  </si>
  <si>
    <t>01.3.007</t>
  </si>
  <si>
    <t>תוספת עבור ריבוד אספלט בעובי משתנה ע"ג מיסעת אספלט בכביש קיים.</t>
  </si>
  <si>
    <t>01.3.008</t>
  </si>
  <si>
    <t>אספקה והתקנת אבן שפה טרומית 17/25 ס"מ או 15/23 ס"מ כולל תושבת בטון לפי הפרט שבתכניות.</t>
  </si>
  <si>
    <t xml:space="preserve"> מטר</t>
  </si>
  <si>
    <t>01.3.011</t>
  </si>
  <si>
    <t>התאמת גובה תא בקרה מכל סוג.</t>
  </si>
  <si>
    <t xml:space="preserve"> יח'</t>
  </si>
  <si>
    <t>01.3.012</t>
  </si>
  <si>
    <t>התאמת (גובה) שטח סביב עמוד תאורה קיים.</t>
  </si>
  <si>
    <t>01.4.000</t>
  </si>
  <si>
    <t>01.4.001</t>
  </si>
  <si>
    <t>הערה: אספקה והתקנת תמרורים כולל חפירה ויציקת יסודות בטון ב-20, מילוי חוזר מהודק, תיקון המדרכה א והמסלעה וכן את כל יתר החומרים והעבודות הדרושות לביצוע מושלם לשביעות מלאה של המפקח.</t>
  </si>
  <si>
    <t>הערה</t>
  </si>
  <si>
    <t>אספקה והתקנה של עמוד ותמרור</t>
  </si>
  <si>
    <t>01.4.002</t>
  </si>
  <si>
    <t>צבע לבן</t>
  </si>
  <si>
    <t>01.4.003</t>
  </si>
  <si>
    <t>צבע שחור</t>
  </si>
  <si>
    <t>01.5.000</t>
  </si>
  <si>
    <t>01.5.001</t>
  </si>
  <si>
    <t>שוחות בקרה לניקוז עגולות מחוליות טרומיות מבטון ת.י. 658 בקוטר פנימי 60 ס"מ עם מכסה ב.ב. קוטר 50 ס"מ ממין 12.5)  B-125 טון) ובעומק עד 1.25 מ', לרבות שני קידוחי פתחים לחיבור צינורות כניסה עם אטם חדירה, עבודות חפירה ומילוי חוזר.</t>
  </si>
  <si>
    <t>01.5.002</t>
  </si>
  <si>
    <t>שוחות בקרה לניקוז עגולות מחוליות טרומיות מבטון ת.י. 658 בקוטר פנימי 80 ס"מ עם מכסה ב.ב. קוטר 50 ס"מ ממין 12.5) 125 B טון) ובעומק עד 1.25 מ', לרבות שני קידוחי פתחים לחיבור צינורות כניסה עם אטם חדירה, עבודות חפירה ומילוי חוזר.</t>
  </si>
  <si>
    <t>01.5.003</t>
  </si>
  <si>
    <t>תוספת למחיר שוחת בקרה עבור מפל פנימי ו/או הגדלת עומק וקותר שוחה ל- 100 ס"מ.</t>
  </si>
  <si>
    <t>01.5.004</t>
  </si>
  <si>
    <t>קולטן צדדי לניקוז במידות פנים 48/78 בגובה 65 ס"מ כדוגמה MD-2 של וולפמן או ש"ע כולל מסגרת ורשת תיקנית C250 מברזל כבדה או חומרים מרוכבים בכפוף לדרישות ת"י 489.</t>
  </si>
  <si>
    <t>01.5.005</t>
  </si>
  <si>
    <t>אספקה והתקנה שוחה בקרה לניקוז עגולה מחוליות ותחתית טרומיות מבטון לפי ת.י. 658 בקוטר פנימי 150 ס"מ עם תקרה כבדה ומכסה ב.ב. קוטר 50 ס"מ ממין 40) D400 טון). שלבי דריכה/ סולם וכל האביזרים, לרבות שני קידוחי פתחים לחיבור צינורות כניסה ויציאה של קו ראשי עם אטם חדירה, בעומק מעל 3.25 מ' ועד 3.75 מ' לרבות עבודות חפירה ומילוי חוזר, כולל התקנה ע"ג קו ביוב קיים.</t>
  </si>
  <si>
    <t>01.5.006</t>
  </si>
  <si>
    <t>אספקת והתקנת תא שיקוע עשוי בור רקב מפוליאתילן בנפח 600 ליטר כניסה/ יציאה "8, דגם 4006013812508 דוגמת חב' "רומולד" או ש"ע, לרבות כל עבודות העפר, האביזרים ומכסים. מכסה ב.ב. קוטר 60 ס"מ ממין 12.5)  B-125 טון).</t>
  </si>
  <si>
    <t>01.5.007</t>
  </si>
  <si>
    <t>אספקה והנחת צינורות אופקיים לניקוז תשטיפים בין תאי האיסוף בקוטר 225 מ"מ ובעומק עד 1.75 מ' עשוי HDPE דרג 11.</t>
  </si>
  <si>
    <t>01.6.000</t>
  </si>
  <si>
    <t>01.6.001</t>
  </si>
  <si>
    <t>אספקה והתקנת גלגלון לשטיפה מגומי בקוטר "1, אורך 15 מ' כולל מזנק סילון/ ריסוס "3/4 מגוף מהיר וחיבור למערכת אספקת המים באמצעות זקף בגובה 1.2 מ', כולל מתקן הצבה ויסודות בטון.</t>
  </si>
  <si>
    <t>01.6.002</t>
  </si>
  <si>
    <t>01.6.003</t>
  </si>
  <si>
    <t>בנוסף אספקה והנחת צינורות אספקת מים תת"ק בקוטר 75 מ"מ  מפוליאטילן , מונחים בקרקע.</t>
  </si>
  <si>
    <t>01.6.004</t>
  </si>
  <si>
    <t>03.0.000</t>
  </si>
  <si>
    <t>03.1.000</t>
  </si>
  <si>
    <t>03.1.001</t>
  </si>
  <si>
    <t>חפירה/חציבה כללית עבור "מאזני גשר" בקרקע טבעית, לעומק עד 1.60 מטר, לפי תכנית. המחיר כולל הסדרת השתית לפי מפלסים ושיפועים בהתאם לתכניות. כן המחיר כולל פינוי העודפים לאתר מאושר ע"י הרשויות.</t>
  </si>
  <si>
    <t>03.1.002</t>
  </si>
  <si>
    <t>03.1.003</t>
  </si>
  <si>
    <t>03.1.004</t>
  </si>
  <si>
    <t>רמפות עליה וירידה למשקלים מרצפי בטון ב-30 סומך "5 עיבוד השיפועים בעובי עד 60 ס"מ יצוקים על גבי מצע מהודק (נמדד בנפרד), ויברציה במרטטים או בסרגלים אורכיים ופילוס לפי השיפועים, העבודה כוללת כול הזיון הנדרש, לא כולל החלקת הליקופטר. המידות המיקום ותאום פרטי הפלדה בהתאם לפרטי הביצוע, על הקבלן לתאם מראש עם ספק המשקלים העבודה ופרטי ביצוע סופיים הכולל כלול במחיר היחידה-המדידה לתשלום אופקית על פני השטח.</t>
  </si>
  <si>
    <t>03.1.005</t>
  </si>
  <si>
    <t>הכנת יסודות בודדים למתמרים בחפירה לפי פרט (או השלמת תכנון) עד 100 ס"מ עמודי יסוד במידות 0.2/0.5 מטר. ברזל קוטר 14 וחישוקים קוטר 8 כול 10 ס"מ בראש העמודון יבוצע פילוס לקבלת משטח אופקי ישר להעמדת המתמרים אשר יסתיים בפלטקה בעובי 5 מ"מ בגודל של 15/40 ס"מ ואו לפי פרט, כולל כול פרטי הפלדה כתשתית לחיבור ציוד נוסף כולל כול פרטי הזיון, העבודה כוללת תאום מראש עם ספק המתמרים והמשקל, העבודה כוללת אישור מיקום היציקות לפני ולאחר ביצוע עי מודד-התוכנית תאושר ע"י המפקח.</t>
  </si>
  <si>
    <t>08.0.000</t>
  </si>
  <si>
    <t>08.1.000</t>
  </si>
  <si>
    <t>08.1.001</t>
  </si>
  <si>
    <t>נקודת חיבור הארקה עבור אלמנטים מתכתיים. כגון מגשי רשת לחשמל .צנרת מים לפס השוואה פוטנציאלים ע"י מוליך מבודד 10 מ"מ</t>
  </si>
  <si>
    <t>08.1.002</t>
  </si>
  <si>
    <t>כבל מסוג N2XY בחתך 50*4ממ"ר קבועים על מבנה או מונחים על מגשים או מושחלים בצינורות</t>
  </si>
  <si>
    <t>08.1.003</t>
  </si>
  <si>
    <t>כבל מסוג N2XY בחתך 10*5 ממ"ר קבועים על מבנה או מונחים על מגשים או מושחלים בצינורות</t>
  </si>
  <si>
    <t>08.1.004</t>
  </si>
  <si>
    <t>מוליכי נחושת גלויים בחתך 10ממ"ר טמונים באדמה או מושחלים בצנרת</t>
  </si>
  <si>
    <t>08.1.005</t>
  </si>
  <si>
    <t>מוליכי נחושת גלויים בחתך 35 ממ"ר טמונים בקרקע</t>
  </si>
  <si>
    <t>08.1.006</t>
  </si>
  <si>
    <t>צינור פלסטי כפיף מסוג קוברה "4 כולל חוט משיכה</t>
  </si>
  <si>
    <t>08.1.007</t>
  </si>
  <si>
    <t>צינור פלסטי כפיף מסוג קוברה "6 כולל חוט משיכה</t>
  </si>
  <si>
    <t>08.1.008</t>
  </si>
  <si>
    <t>חפירת תעלה בחתך 100/100 ס"מ, המחיר כולל פינוי עודפים + מילוי לפי פרט לרבות סרט הסימון.</t>
  </si>
  <si>
    <t>08.1.009</t>
  </si>
  <si>
    <t>מפסק זרם מתכונן A125-160  כושר ניתוק 20KA של חברת ELECTRIC SCHNEIDER או ש"ע מאושר</t>
  </si>
  <si>
    <t>08.1.010</t>
  </si>
  <si>
    <t>מפסק זרם מתכוונן A40-50 כושר ניתוק 20KA של חברת ELECTRIC SCHNEIDER או ש"ע מאושר</t>
  </si>
  <si>
    <t>08.1.011</t>
  </si>
  <si>
    <t>מפסק פחת4*40  30MA TYPE A . דגלון מצב תקלה מובנה . המא"ז יעמוד בתנאים הבאים כדוגמת סדרת של חברת SCHNEIDER או ש"ע מאושר</t>
  </si>
  <si>
    <t>08.1.012</t>
  </si>
  <si>
    <t>מגעים תלת קוטביים בעלי סליל 220 וולט משטר עבודה C  מספר 3 לזרם רציף של 25 אמפר בכלי 2 מגעים זרם שונים לפיקוד מסוגים שונים של חברת ELECTRIC SCHNEIDER   או ש"ע מאושר</t>
  </si>
  <si>
    <t>08.1.013</t>
  </si>
  <si>
    <t>מפסק פיקוד בורר 3 מצבים 2-0-1</t>
  </si>
  <si>
    <t>08.1.014</t>
  </si>
  <si>
    <t>מא"ז תלת פאזי אופיין C לזרם נומינאלי A40X3  כושר ניתוק 10KA    IEC898 עם התנאים הבאים UI-500V  .6KV UIMP- סדרה IC60H של חברת ELECTRIC SCHNEIDER  או ש"ע מאושר</t>
  </si>
  <si>
    <t>08.1.015</t>
  </si>
  <si>
    <t>מא"ז תלת פאזי אופיין C לזרם נומינאלי עד 32A 3x כושר ניתוק 10KA IEC898 עם התנאים הבאים UI-500V .6KV UIMP- סדרה IC60H של חברת ELECTRIC SCHNEIDER  או ש"ע מאושר</t>
  </si>
  <si>
    <t>08.1.016</t>
  </si>
  <si>
    <t>מא"ז חדפאזי אופיין C לזרם נומינאלי עד 1x32A   כושר ניתוק 10KA IEC898 עם התנאים הבאים UI-500V .6KV UIMP- סדרה IC60H של חברת ELECTRIC SCHNEIDER  או ש"ע מאושר</t>
  </si>
  <si>
    <t>08.1.017</t>
  </si>
  <si>
    <t>שעון פיקוד דיגיטאלי יומי שבועי מתוצרת THEPEN   או שווה ערך מאושר</t>
  </si>
  <si>
    <t>08.1.018</t>
  </si>
  <si>
    <t>מבנה לוח חשמל ראשי עפ"י פרט בתוכניות החשמל מפח צבוע  בתנור עם פנילים מתפרקים בחזית כולל את פסי הצבירה 3X160A   פסי אפס והארקה  מהדקים וחייוט שילוט .הובלה . התקנה ומערכת כיבויי אוטומטי .בלוח כולל בלון כיבוי תקני המחיר כולל את כל העבודות הדרושות להשלמת הלוח</t>
  </si>
  <si>
    <t>08.1.019</t>
  </si>
  <si>
    <t>מערכת הארקת יסוד לכל המשטח קומפלט כמפורט במפרט הטכני בתוכניות ובהתאם לקובץ התקנות 4271 המחיר כולל יציאות חוץ בתיבות משוריינות טבעת גישור . מעברי תפר. יציאות להארקת פס השוואה פוטנציאלי ראשי . מוליכי חיבור לכל העבודות הדרושות להשלמת המתקן</t>
  </si>
  <si>
    <t>08.1.020</t>
  </si>
  <si>
    <t>פס השוואה פוטנציאלי מנחושת במידות X440  מ"מ מותקן על הקיר לרבות כל בורגי החיבור . אומים. דסקיות. שילוט וכל חומרי העזר הדרושים להתקנתה . אורך הפס יתאים למספר המוליכים שיש לחבר ועוד %30 שמור.דה ובאישור המפקח</t>
  </si>
  <si>
    <t>08.1.021</t>
  </si>
  <si>
    <t>שעות עבודה של חשמלאי עוזר בביצוע העבודות שאינן כלולות ברשימת הכמויות וסוכם מראש לפי רישום ביומן העבודה ובאישור המפקח</t>
  </si>
  <si>
    <t xml:space="preserve"> ש"ע</t>
  </si>
  <si>
    <t>08.1.022</t>
  </si>
  <si>
    <t>שעות עבודה של חשמלאי מקצועי בביצוע העבודות שאינן כלולות ברשימת הכמויות וסוכם מראש לפי רישום ביומן העבודה ובאישור המפקח</t>
  </si>
  <si>
    <t>08.1.023</t>
  </si>
  <si>
    <t>הכנת תוכנית עדות (AS MADE)  כפי שבוצע משורטטת  בתכנת אוטוקאד גרסה חדשה עדכנית הכולל דיסקט ו3 עותקים של סט תכניות</t>
  </si>
  <si>
    <t>08.1.024</t>
  </si>
  <si>
    <t>העברת מתקן החשמל בכללותו בדיקת בודק מוסמך מתאים לגודל החיבור כולל ביצוע כל ההכנות הדרושות . ליווי הבודק כל זמן הבדיקה. עזרה טכנית שכרוכה בשעות עבודה ו\או חומרי עזר שתדרש במידת הצורך לבודק . המחיר כולל גם את ביצוע ותיקון כל הליקויים שהתגלו בבדיקה עד להשלמת המתקן לפי דרישת הבודק .</t>
  </si>
  <si>
    <t>08.1.025</t>
  </si>
  <si>
    <t>יציקת בסיס לעמודי החשמל לפי מפרט</t>
  </si>
  <si>
    <t>08.1.026</t>
  </si>
  <si>
    <t>הספקה והתקנת עמוד תאורה כולל בסיס ומגש כולל מא"ז חד פאזי 10 אמפר. כמתואר במפרט.</t>
  </si>
  <si>
    <t>08.1.027</t>
  </si>
  <si>
    <t>גוף תאורת הצפה 400 וואט יצוק אלומיניום בעל נצילות אורית 130 לומן לוואט. מיועד להתקנה על זרוע. תוצרת יורולוקס או שוו"ע</t>
  </si>
  <si>
    <t>08.1.028</t>
  </si>
  <si>
    <t>אספקת מערכת הקלטה חדישה דור מתקדם סדרה I   5/77 מגה פיקסל דגם HIKVISION IP  8 ערוצים NVR</t>
  </si>
  <si>
    <t>08.1.029</t>
  </si>
  <si>
    <t>מצלמת כיפה 4 מיגה פיקסל עדשה קבועה 2.8/4מ"מ איפרא WDR IP של  HIKVISION</t>
  </si>
  <si>
    <t>08.1.030</t>
  </si>
  <si>
    <t>08.1.031</t>
  </si>
  <si>
    <t>עבודות התקנה כלליות .ציודים. כיוונים והפעלה כללית . כולל חיבור למערכת הקיימת</t>
  </si>
  <si>
    <t>08.1.032</t>
  </si>
  <si>
    <t xml:space="preserve"> חיווט כבל CAT7  GIGA לתנאי חוץ NYY על עמודים או על קורות</t>
  </si>
  <si>
    <t>08.1.033</t>
  </si>
  <si>
    <t>רכזת כתובתית עד 8 כתובות בעלת תקן UI עם התאמה לדגם ישראלי לדוגמת GUARD7 מתוצרת חברת טלפייר בעלת תו תקן ירוק . עם תצוגה בעברית עד 40 תווים ואפשרות להוצאת דו"ח על רמת העשן לפי כתובת הגלאי</t>
  </si>
  <si>
    <t>08.1.034</t>
  </si>
  <si>
    <t>גלאי עשן פוטו אלקטרי כתובתי . בעל תו תקן EN-54-.UL  ותקן ישראלי כולל תו תקן ירוק כדוגמת TFO-480A</t>
  </si>
  <si>
    <t>08.1.035</t>
  </si>
  <si>
    <t>צופר אזעקה חיצוני 90DP  כתובתי כדוגמת TIP-800ASR מתוצרת חברת טלפייר.</t>
  </si>
  <si>
    <t>08.1.036</t>
  </si>
  <si>
    <t>חייגן אוטומטי בעל תצוגה ספרתית לשני אירועים על פי דרישות מכבי האש בעל בקרת קו טלפון כדוגמת TDM-500  מתוצרת חברת טלפייר</t>
  </si>
  <si>
    <t>08.1.037</t>
  </si>
  <si>
    <t>התקנת מיכל כיבוי אש 3 ק"ג עם גז הלון 1301 עם כיבוי עצמי מותקן בחלק עליון של לוח החשמל</t>
  </si>
  <si>
    <t>08.1.038</t>
  </si>
  <si>
    <t>ממשק ניתוק מחובר למערכת גילוי אש מותקן בלוח חשמל ומחובר לסליל הפסקה במפסק חשמל ראשי</t>
  </si>
  <si>
    <t>פרק 01 עבודות הנדסיות לטרמינל אשפה</t>
  </si>
  <si>
    <t>תת פרק 01.1 עבודות עפר,הכנה ופירוקים</t>
  </si>
  <si>
    <t>סה"כ 01.1 עבודות עפר,הכנה ופירוקים</t>
  </si>
  <si>
    <t>תת פרק 01.2 עבודות עפר וביסוס, בטונים וקונסטרוקציה פלדה לטרמינל אשפה</t>
  </si>
  <si>
    <t>סה"כ 01.2 עבודות עפר וביסוס, בטונים וקונסטרוקציה פלדה לטרמינל אשפה</t>
  </si>
  <si>
    <t>01.2.008</t>
  </si>
  <si>
    <t>תוספת עבור חיפוי קירות חיצוניים באריחי גרנית פורצלן, דוגמת המבנים במט"ש.</t>
  </si>
  <si>
    <t>תת פרק 01.3 עבודות סלילה ופיתוח</t>
  </si>
  <si>
    <t>סה"כ 01.3 עבודות סלילה ופיתוח</t>
  </si>
  <si>
    <t>תת פרק 01.4 אספקה והתקנת תמרורים וביצוע סימני דרך</t>
  </si>
  <si>
    <t>סה"כ 01.4 אספקה והתקנת תמרורים וביצוע סימני דרך</t>
  </si>
  <si>
    <t>תת פרק 01.5 ניקוז ושפכים</t>
  </si>
  <si>
    <t>סה"כ 01.5 ניקוז ושפכים</t>
  </si>
  <si>
    <t>תת פרק 01.6 מים</t>
  </si>
  <si>
    <t>01.6.005</t>
  </si>
  <si>
    <t>אספקה והנחת צינורות אספקת מים תת"ק בקוטר 90 מ"מ מפוליאטילן , מונחים בקרקע.</t>
  </si>
  <si>
    <t>התחברות קו מים מתוכנן למערכת מים שפירים קיימת. חיבור קו מים חדש מסוג כלשהו בקוטר "3 לקו קיים מסוג כלשהו בקוטר כלשהו. חיבור לקו הקיים באמצעות אביזרים חרושתיים כולל כל העבודות הנלוות (חפירות, עבודות, אביזרים הנדרשים לביצוע החיבור).</t>
  </si>
  <si>
    <t xml:space="preserve">כנ"ל, אולם התחברות קו מים מתוכנן למערכת מים מושרים (קולחים) קיימת.  </t>
  </si>
  <si>
    <t>סה"כ 01.6 מים</t>
  </si>
  <si>
    <t>פרק 03 עבודות ביסוס ובטון למאזני גשר (מתקן שקילה)</t>
  </si>
  <si>
    <t>תת פרק 03.1 עבודות ביסוס ובטון</t>
  </si>
  <si>
    <t>סה"כ 03.1 עבודות ביסוס ובטון</t>
  </si>
  <si>
    <t>פרק 08 עבודות חשמל לטרמינל אשפה</t>
  </si>
  <si>
    <t>תת פרק 08.1 עבודות חשמל</t>
  </si>
  <si>
    <t>סה"כ 08.1 עבודות חשמל</t>
  </si>
  <si>
    <t>סה"כ פרק 01 עבודות הנדסיות לטרמינל אשפה</t>
  </si>
  <si>
    <t>סה"כפרק 03 עבודות ביסוס ובטון למאזני גשר (מתקן שקילה)</t>
  </si>
  <si>
    <t>סה"כ פרק 08 עבודות חשמל לטרמינל אשפה</t>
  </si>
  <si>
    <t>סה"כ כללי</t>
  </si>
  <si>
    <t>17% מע"מ</t>
  </si>
  <si>
    <t>סה"כ כולל מע"מ</t>
  </si>
  <si>
    <t>מתג תקשורת איכותי 16 peo port</t>
  </si>
  <si>
    <t>טרמינל אשפה במט"ש עירון עבודות הנדסה אזרחית וחשמל</t>
  </si>
  <si>
    <t>הנחה ב %</t>
  </si>
  <si>
    <t xml:space="preserve">סה"כ אחרי הנחה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</si>
</sst>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7" x14ac:knownFonts="1">
    <font>
      <sz val="11"/>
      <color theme="1"/>
      <name val="Arial"/>
      <family val="2"/>
      <scheme val="minor"/>
    </font>
    <font>
      <sz val="12"/>
      <color theme="1"/>
      <name val="Arial"/>
      <family val="2"/>
      <scheme val="minor"/>
    </font>
    <font>
      <sz val="12"/>
      <color rgb="FF0000FF"/>
      <name val="Arial"/>
      <family val="2"/>
      <scheme val="minor"/>
    </font>
    <font>
      <b/>
      <sz val="12"/>
      <color theme="1"/>
      <name val="Arial"/>
      <family val="2"/>
      <scheme val="minor"/>
    </font>
    <font>
      <b/>
      <u/>
      <sz val="12"/>
      <color theme="1"/>
      <name val="Arial"/>
      <family val="2"/>
      <scheme val="minor"/>
    </font>
    <font>
      <sz val="8"/>
      <name val="Arial"/>
      <family val="2"/>
      <scheme val="minor"/>
    </font>
    <font>
      <sz val="11"/>
      <color theme="1"/>
      <name val="Arial"/>
      <family val="2"/>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9" fontId="6" fillId="0" borderId="0" applyFont="0" applyFill="0" applyBorder="0" applyAlignment="0" applyProtection="0"/>
  </cellStyleXfs>
  <cellXfs count="46">
    <xf numFmtId="0" fontId="0" fillId="0" borderId="0" xfId="0"/>
    <xf numFmtId="0" fontId="1" fillId="0" borderId="0" xfId="0" applyFont="1"/>
    <xf numFmtId="165" fontId="1" fillId="0" borderId="0" xfId="0" applyNumberFormat="1" applyFont="1"/>
    <xf numFmtId="0" fontId="1" fillId="0" borderId="1" xfId="0" applyFont="1" applyBorder="1"/>
    <xf numFmtId="0" fontId="2" fillId="0" borderId="1" xfId="0" applyFont="1" applyBorder="1"/>
    <xf numFmtId="49" fontId="2" fillId="0" borderId="1" xfId="0" applyNumberFormat="1" applyFont="1" applyBorder="1" applyAlignment="1">
      <alignment horizontal="right" wrapText="1"/>
    </xf>
    <xf numFmtId="49" fontId="3" fillId="0" borderId="1" xfId="0" applyNumberFormat="1" applyFont="1" applyBorder="1" applyAlignment="1">
      <alignment horizontal="left"/>
    </xf>
    <xf numFmtId="49" fontId="1" fillId="0" borderId="1" xfId="0" applyNumberFormat="1" applyFont="1" applyBorder="1" applyAlignment="1">
      <alignment horizontal="right" wrapText="1"/>
    </xf>
    <xf numFmtId="164" fontId="1" fillId="0" borderId="1" xfId="0" applyNumberFormat="1" applyFont="1" applyBorder="1"/>
    <xf numFmtId="165" fontId="1" fillId="0" borderId="1" xfId="0" applyNumberFormat="1" applyFont="1" applyBorder="1"/>
    <xf numFmtId="49" fontId="4" fillId="0" borderId="1" xfId="0" applyNumberFormat="1" applyFont="1" applyBorder="1" applyAlignment="1">
      <alignment horizontal="right" wrapText="1"/>
    </xf>
    <xf numFmtId="49" fontId="1" fillId="0" borderId="1" xfId="0" applyNumberFormat="1" applyFont="1" applyBorder="1" applyAlignment="1">
      <alignment horizontal="left"/>
    </xf>
    <xf numFmtId="49" fontId="1" fillId="0" borderId="3" xfId="0" applyNumberFormat="1" applyFont="1" applyBorder="1" applyAlignment="1">
      <alignment horizontal="right" wrapText="1"/>
    </xf>
    <xf numFmtId="164" fontId="1" fillId="0" borderId="3" xfId="0" applyNumberFormat="1" applyFont="1" applyBorder="1"/>
    <xf numFmtId="165" fontId="1" fillId="0" borderId="3" xfId="0" applyNumberFormat="1" applyFont="1" applyBorder="1"/>
    <xf numFmtId="49" fontId="1" fillId="0" borderId="2" xfId="0" applyNumberFormat="1" applyFont="1" applyBorder="1" applyAlignment="1">
      <alignment horizontal="left"/>
    </xf>
    <xf numFmtId="49" fontId="3" fillId="0" borderId="2" xfId="0" applyNumberFormat="1" applyFont="1" applyBorder="1" applyAlignment="1">
      <alignment horizontal="right" wrapText="1"/>
    </xf>
    <xf numFmtId="49" fontId="1" fillId="0" borderId="5" xfId="0" applyNumberFormat="1" applyFont="1" applyBorder="1" applyAlignment="1">
      <alignment horizontal="right" wrapText="1"/>
    </xf>
    <xf numFmtId="164" fontId="1" fillId="0" borderId="5" xfId="0" applyNumberFormat="1" applyFont="1" applyBorder="1"/>
    <xf numFmtId="165" fontId="1" fillId="0" borderId="5" xfId="0" applyNumberFormat="1" applyFont="1" applyBorder="1"/>
    <xf numFmtId="165" fontId="3" fillId="0" borderId="6" xfId="0" applyNumberFormat="1" applyFont="1" applyBorder="1"/>
    <xf numFmtId="49" fontId="4" fillId="0" borderId="4" xfId="0" applyNumberFormat="1" applyFont="1" applyBorder="1" applyAlignment="1">
      <alignment horizontal="right" wrapText="1"/>
    </xf>
    <xf numFmtId="49" fontId="1" fillId="0" borderId="4" xfId="0" applyNumberFormat="1" applyFont="1" applyBorder="1" applyAlignment="1">
      <alignment horizontal="right" wrapText="1"/>
    </xf>
    <xf numFmtId="164" fontId="1" fillId="0" borderId="4" xfId="0" applyNumberFormat="1" applyFont="1" applyBorder="1"/>
    <xf numFmtId="165" fontId="1" fillId="0" borderId="4" xfId="0" applyNumberFormat="1" applyFont="1" applyBorder="1"/>
    <xf numFmtId="49" fontId="1" fillId="0" borderId="2" xfId="0" applyNumberFormat="1" applyFont="1" applyBorder="1" applyAlignment="1">
      <alignment horizontal="right" wrapText="1"/>
    </xf>
    <xf numFmtId="49" fontId="4" fillId="0" borderId="2" xfId="0" applyNumberFormat="1" applyFont="1" applyBorder="1" applyAlignment="1">
      <alignment horizontal="right" wrapText="1"/>
    </xf>
    <xf numFmtId="0" fontId="1" fillId="0" borderId="2" xfId="0" applyFont="1" applyBorder="1"/>
    <xf numFmtId="0" fontId="1" fillId="0" borderId="5" xfId="0" applyFont="1" applyBorder="1"/>
    <xf numFmtId="165" fontId="4" fillId="0" borderId="1" xfId="0" applyNumberFormat="1" applyFont="1" applyBorder="1"/>
    <xf numFmtId="49" fontId="4" fillId="0" borderId="8" xfId="0" applyNumberFormat="1" applyFont="1" applyBorder="1" applyAlignment="1">
      <alignment horizontal="right" wrapText="1"/>
    </xf>
    <xf numFmtId="0" fontId="1" fillId="0" borderId="8" xfId="0" applyFont="1" applyBorder="1"/>
    <xf numFmtId="0" fontId="1" fillId="0" borderId="9" xfId="0" applyFont="1" applyBorder="1"/>
    <xf numFmtId="165" fontId="3" fillId="0" borderId="4" xfId="0" applyNumberFormat="1" applyFont="1" applyBorder="1"/>
    <xf numFmtId="0" fontId="3" fillId="0" borderId="10" xfId="0" applyFont="1" applyBorder="1"/>
    <xf numFmtId="0" fontId="1" fillId="0" borderId="11" xfId="0" applyFont="1" applyBorder="1"/>
    <xf numFmtId="4" fontId="3" fillId="0" borderId="1" xfId="0" applyNumberFormat="1" applyFont="1" applyBorder="1"/>
    <xf numFmtId="0" fontId="3" fillId="0" borderId="7" xfId="0" applyFont="1" applyBorder="1"/>
    <xf numFmtId="0" fontId="3" fillId="0" borderId="7" xfId="0" applyFont="1" applyBorder="1" applyAlignment="1">
      <alignment horizontal="right"/>
    </xf>
    <xf numFmtId="9" fontId="1" fillId="0" borderId="0" xfId="0" applyNumberFormat="1" applyFont="1"/>
    <xf numFmtId="0" fontId="3" fillId="0" borderId="1" xfId="0" applyFont="1" applyBorder="1"/>
    <xf numFmtId="0" fontId="3" fillId="0" borderId="8" xfId="0" applyFont="1" applyBorder="1"/>
    <xf numFmtId="0" fontId="2" fillId="0" borderId="1" xfId="0" applyFont="1" applyBorder="1" applyAlignment="1">
      <alignment horizontal="center"/>
    </xf>
    <xf numFmtId="49" fontId="4" fillId="0" borderId="0" xfId="0" applyNumberFormat="1" applyFont="1" applyAlignment="1">
      <alignment horizontal="center" wrapText="1"/>
    </xf>
    <xf numFmtId="49" fontId="3" fillId="0" borderId="0" xfId="0" applyNumberFormat="1" applyFont="1" applyAlignment="1">
      <alignment horizontal="center" wrapText="1"/>
    </xf>
    <xf numFmtId="9" fontId="1" fillId="2" borderId="0" xfId="1" applyFont="1" applyFill="1" applyProtection="1">
      <protection locked="0"/>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26"/>
  <sheetViews>
    <sheetView rightToLeft="1" tabSelected="1" topLeftCell="A111" workbookViewId="0">
      <selection activeCell="F131" sqref="F131"/>
    </sheetView>
  </sheetViews>
  <sheetFormatPr defaultColWidth="9.125" defaultRowHeight="15" x14ac:dyDescent="0.2"/>
  <cols>
    <col min="1" max="1" width="10.75" style="1" customWidth="1"/>
    <col min="2" max="2" width="60.75" style="1" customWidth="1"/>
    <col min="3" max="3" width="9.125" style="1"/>
    <col min="4" max="4" width="10.125" style="1" bestFit="1" customWidth="1"/>
    <col min="5" max="6" width="12.75" style="1" customWidth="1"/>
    <col min="7" max="16384" width="9.125" style="1"/>
  </cols>
  <sheetData>
    <row r="1" spans="1:8" ht="15.75" x14ac:dyDescent="0.25">
      <c r="A1" s="43" t="s">
        <v>213</v>
      </c>
      <c r="B1" s="43"/>
      <c r="C1" s="43"/>
      <c r="D1" s="43"/>
      <c r="E1" s="43"/>
      <c r="F1" s="43"/>
    </row>
    <row r="2" spans="1:8" ht="15.75" x14ac:dyDescent="0.25">
      <c r="A2" s="44"/>
      <c r="B2" s="44"/>
      <c r="C2" s="44"/>
      <c r="D2" s="44"/>
      <c r="E2" s="44"/>
      <c r="F2" s="44"/>
    </row>
    <row r="3" spans="1:8" x14ac:dyDescent="0.2">
      <c r="A3" s="3"/>
      <c r="B3" s="3"/>
      <c r="C3" s="3"/>
      <c r="D3" s="3"/>
      <c r="E3" s="42" t="s">
        <v>0</v>
      </c>
      <c r="F3" s="42"/>
    </row>
    <row r="4" spans="1:8" x14ac:dyDescent="0.2">
      <c r="A4" s="4" t="s">
        <v>1</v>
      </c>
      <c r="B4" s="5" t="s">
        <v>2</v>
      </c>
      <c r="C4" s="5" t="s">
        <v>3</v>
      </c>
      <c r="D4" s="4" t="s">
        <v>4</v>
      </c>
      <c r="E4" s="4" t="s">
        <v>5</v>
      </c>
      <c r="F4" s="4" t="s">
        <v>6</v>
      </c>
    </row>
    <row r="5" spans="1:8" ht="15.75" x14ac:dyDescent="0.25">
      <c r="A5" s="6"/>
      <c r="B5" s="7" t="s">
        <v>7</v>
      </c>
      <c r="C5" s="7"/>
      <c r="D5" s="8"/>
      <c r="E5" s="9"/>
      <c r="F5" s="9"/>
      <c r="G5" s="2"/>
      <c r="H5" s="2"/>
    </row>
    <row r="6" spans="1:8" ht="15.75" x14ac:dyDescent="0.25">
      <c r="A6" s="6" t="s">
        <v>8</v>
      </c>
      <c r="B6" s="10" t="s">
        <v>181</v>
      </c>
      <c r="C6" s="7"/>
      <c r="D6" s="8"/>
      <c r="E6" s="9"/>
      <c r="F6" s="9"/>
      <c r="G6" s="2"/>
      <c r="H6" s="2"/>
    </row>
    <row r="7" spans="1:8" ht="15.75" x14ac:dyDescent="0.25">
      <c r="A7" s="6" t="s">
        <v>9</v>
      </c>
      <c r="B7" s="10" t="s">
        <v>182</v>
      </c>
      <c r="C7" s="7"/>
      <c r="D7" s="8"/>
      <c r="E7" s="9"/>
      <c r="F7" s="9"/>
      <c r="G7" s="2"/>
      <c r="H7" s="2"/>
    </row>
    <row r="8" spans="1:8" x14ac:dyDescent="0.2">
      <c r="A8" s="11" t="s">
        <v>10</v>
      </c>
      <c r="B8" s="7" t="s">
        <v>11</v>
      </c>
      <c r="C8" s="7" t="s">
        <v>12</v>
      </c>
      <c r="D8" s="8">
        <v>300</v>
      </c>
      <c r="E8" s="9">
        <v>30</v>
      </c>
      <c r="F8" s="9">
        <v>9000</v>
      </c>
      <c r="G8" s="2"/>
      <c r="H8" s="2"/>
    </row>
    <row r="9" spans="1:8" x14ac:dyDescent="0.2">
      <c r="A9" s="11" t="s">
        <v>13</v>
      </c>
      <c r="B9" s="7" t="s">
        <v>14</v>
      </c>
      <c r="C9" s="7" t="s">
        <v>15</v>
      </c>
      <c r="D9" s="8">
        <v>900</v>
      </c>
      <c r="E9" s="9">
        <v>5</v>
      </c>
      <c r="F9" s="9">
        <v>4500</v>
      </c>
      <c r="G9" s="2"/>
      <c r="H9" s="2"/>
    </row>
    <row r="10" spans="1:8" ht="30" x14ac:dyDescent="0.2">
      <c r="A10" s="11" t="s">
        <v>16</v>
      </c>
      <c r="B10" s="7" t="s">
        <v>17</v>
      </c>
      <c r="C10" s="7" t="s">
        <v>15</v>
      </c>
      <c r="D10" s="8">
        <v>1200</v>
      </c>
      <c r="E10" s="9">
        <v>10</v>
      </c>
      <c r="F10" s="9">
        <v>12000</v>
      </c>
      <c r="G10" s="2"/>
      <c r="H10" s="2"/>
    </row>
    <row r="11" spans="1:8" x14ac:dyDescent="0.2">
      <c r="A11" s="11" t="s">
        <v>18</v>
      </c>
      <c r="B11" s="7" t="s">
        <v>19</v>
      </c>
      <c r="C11" s="7" t="s">
        <v>15</v>
      </c>
      <c r="D11" s="8">
        <v>15</v>
      </c>
      <c r="E11" s="9">
        <v>100</v>
      </c>
      <c r="F11" s="9">
        <v>1500</v>
      </c>
      <c r="G11" s="2"/>
      <c r="H11" s="2"/>
    </row>
    <row r="12" spans="1:8" x14ac:dyDescent="0.2">
      <c r="A12" s="11" t="s">
        <v>20</v>
      </c>
      <c r="B12" s="12" t="s">
        <v>21</v>
      </c>
      <c r="C12" s="12" t="s">
        <v>22</v>
      </c>
      <c r="D12" s="13">
        <v>2</v>
      </c>
      <c r="E12" s="14">
        <v>1000</v>
      </c>
      <c r="F12" s="14">
        <v>2000</v>
      </c>
      <c r="G12" s="2"/>
      <c r="H12" s="2"/>
    </row>
    <row r="13" spans="1:8" ht="15.75" x14ac:dyDescent="0.25">
      <c r="A13" s="15"/>
      <c r="B13" s="16" t="s">
        <v>183</v>
      </c>
      <c r="C13" s="17"/>
      <c r="D13" s="18"/>
      <c r="E13" s="19"/>
      <c r="F13" s="20">
        <f>SUM(F8:F12)</f>
        <v>29000</v>
      </c>
      <c r="G13" s="2"/>
      <c r="H13" s="2"/>
    </row>
    <row r="14" spans="1:8" ht="31.5" x14ac:dyDescent="0.25">
      <c r="A14" s="6" t="s">
        <v>23</v>
      </c>
      <c r="B14" s="21" t="s">
        <v>184</v>
      </c>
      <c r="C14" s="22"/>
      <c r="D14" s="23"/>
      <c r="E14" s="24"/>
      <c r="F14" s="24"/>
      <c r="G14" s="2"/>
      <c r="H14" s="2"/>
    </row>
    <row r="15" spans="1:8" ht="45" x14ac:dyDescent="0.2">
      <c r="A15" s="11" t="s">
        <v>24</v>
      </c>
      <c r="B15" s="7" t="s">
        <v>25</v>
      </c>
      <c r="C15" s="7" t="s">
        <v>12</v>
      </c>
      <c r="D15" s="8">
        <v>600</v>
      </c>
      <c r="E15" s="9">
        <v>30</v>
      </c>
      <c r="F15" s="9">
        <v>18000</v>
      </c>
      <c r="G15" s="2"/>
      <c r="H15" s="2"/>
    </row>
    <row r="16" spans="1:8" ht="45" x14ac:dyDescent="0.2">
      <c r="A16" s="11" t="s">
        <v>26</v>
      </c>
      <c r="B16" s="7" t="s">
        <v>27</v>
      </c>
      <c r="C16" s="7" t="s">
        <v>12</v>
      </c>
      <c r="D16" s="8">
        <v>85</v>
      </c>
      <c r="E16" s="9">
        <v>180</v>
      </c>
      <c r="F16" s="9">
        <v>15300</v>
      </c>
      <c r="G16" s="2"/>
      <c r="H16" s="2"/>
    </row>
    <row r="17" spans="1:8" ht="30" x14ac:dyDescent="0.2">
      <c r="A17" s="11" t="s">
        <v>28</v>
      </c>
      <c r="B17" s="7" t="s">
        <v>29</v>
      </c>
      <c r="C17" s="7" t="s">
        <v>12</v>
      </c>
      <c r="D17" s="8">
        <v>530</v>
      </c>
      <c r="E17" s="9">
        <v>100</v>
      </c>
      <c r="F17" s="9">
        <v>53000</v>
      </c>
      <c r="G17" s="2"/>
      <c r="H17" s="2"/>
    </row>
    <row r="18" spans="1:8" ht="45" x14ac:dyDescent="0.2">
      <c r="A18" s="11" t="s">
        <v>30</v>
      </c>
      <c r="B18" s="7" t="s">
        <v>31</v>
      </c>
      <c r="C18" s="7" t="s">
        <v>12</v>
      </c>
      <c r="D18" s="8">
        <v>120</v>
      </c>
      <c r="E18" s="9">
        <v>1850</v>
      </c>
      <c r="F18" s="9">
        <v>222000</v>
      </c>
      <c r="G18" s="2"/>
      <c r="H18" s="2"/>
    </row>
    <row r="19" spans="1:8" x14ac:dyDescent="0.2">
      <c r="A19" s="11" t="s">
        <v>32</v>
      </c>
      <c r="B19" s="7" t="s">
        <v>33</v>
      </c>
      <c r="C19" s="7" t="s">
        <v>34</v>
      </c>
      <c r="D19" s="8">
        <v>22</v>
      </c>
      <c r="E19" s="9">
        <v>6000</v>
      </c>
      <c r="F19" s="9">
        <v>132000</v>
      </c>
      <c r="G19" s="2"/>
      <c r="H19" s="2"/>
    </row>
    <row r="20" spans="1:8" ht="30" x14ac:dyDescent="0.2">
      <c r="A20" s="11" t="s">
        <v>35</v>
      </c>
      <c r="B20" s="7" t="s">
        <v>36</v>
      </c>
      <c r="C20" s="7" t="s">
        <v>12</v>
      </c>
      <c r="D20" s="8">
        <v>7</v>
      </c>
      <c r="E20" s="9">
        <v>1850</v>
      </c>
      <c r="F20" s="9">
        <v>12950</v>
      </c>
      <c r="G20" s="2"/>
      <c r="H20" s="2"/>
    </row>
    <row r="21" spans="1:8" ht="45" x14ac:dyDescent="0.2">
      <c r="A21" s="11" t="s">
        <v>37</v>
      </c>
      <c r="B21" s="12" t="s">
        <v>38</v>
      </c>
      <c r="C21" s="12" t="s">
        <v>15</v>
      </c>
      <c r="D21" s="13">
        <v>200</v>
      </c>
      <c r="E21" s="14">
        <v>80</v>
      </c>
      <c r="F21" s="14">
        <v>16000</v>
      </c>
      <c r="G21" s="2"/>
      <c r="H21" s="2"/>
    </row>
    <row r="22" spans="1:8" ht="30" x14ac:dyDescent="0.2">
      <c r="A22" s="11" t="s">
        <v>186</v>
      </c>
      <c r="B22" s="12" t="s">
        <v>187</v>
      </c>
      <c r="C22" s="12" t="s">
        <v>15</v>
      </c>
      <c r="D22" s="13">
        <v>150</v>
      </c>
      <c r="E22" s="14">
        <v>300</v>
      </c>
      <c r="F22" s="14">
        <f>E22*D22</f>
        <v>45000</v>
      </c>
      <c r="G22" s="2"/>
      <c r="H22" s="2"/>
    </row>
    <row r="23" spans="1:8" ht="31.5" x14ac:dyDescent="0.25">
      <c r="A23" s="15"/>
      <c r="B23" s="16" t="s">
        <v>185</v>
      </c>
      <c r="C23" s="17"/>
      <c r="D23" s="18"/>
      <c r="E23" s="19"/>
      <c r="F23" s="20">
        <f>SUM(F15:F22)</f>
        <v>514250</v>
      </c>
      <c r="G23" s="2"/>
      <c r="H23" s="2"/>
    </row>
    <row r="24" spans="1:8" ht="15.75" x14ac:dyDescent="0.25">
      <c r="A24" s="6" t="s">
        <v>39</v>
      </c>
      <c r="B24" s="21" t="s">
        <v>188</v>
      </c>
      <c r="C24" s="22"/>
      <c r="D24" s="23"/>
      <c r="E24" s="24"/>
      <c r="F24" s="24"/>
      <c r="G24" s="2"/>
      <c r="H24" s="2"/>
    </row>
    <row r="25" spans="1:8" ht="30" x14ac:dyDescent="0.2">
      <c r="A25" s="11" t="s">
        <v>40</v>
      </c>
      <c r="B25" s="7" t="s">
        <v>41</v>
      </c>
      <c r="C25" s="7" t="s">
        <v>12</v>
      </c>
      <c r="D25" s="8">
        <v>130</v>
      </c>
      <c r="E25" s="9">
        <v>180</v>
      </c>
      <c r="F25" s="9">
        <v>23400</v>
      </c>
      <c r="G25" s="2"/>
      <c r="H25" s="2"/>
    </row>
    <row r="26" spans="1:8" x14ac:dyDescent="0.2">
      <c r="A26" s="11" t="s">
        <v>42</v>
      </c>
      <c r="B26" s="7" t="s">
        <v>43</v>
      </c>
      <c r="C26" s="7" t="s">
        <v>15</v>
      </c>
      <c r="D26" s="8">
        <v>430</v>
      </c>
      <c r="E26" s="9">
        <v>40</v>
      </c>
      <c r="F26" s="9">
        <v>17200</v>
      </c>
      <c r="G26" s="2"/>
      <c r="H26" s="2"/>
    </row>
    <row r="27" spans="1:8" ht="30" x14ac:dyDescent="0.2">
      <c r="A27" s="11" t="s">
        <v>44</v>
      </c>
      <c r="B27" s="7" t="s">
        <v>45</v>
      </c>
      <c r="C27" s="7" t="s">
        <v>12</v>
      </c>
      <c r="D27" s="8">
        <v>210</v>
      </c>
      <c r="E27" s="9">
        <v>180</v>
      </c>
      <c r="F27" s="9">
        <v>37800</v>
      </c>
      <c r="G27" s="2"/>
      <c r="H27" s="2"/>
    </row>
    <row r="28" spans="1:8" x14ac:dyDescent="0.2">
      <c r="A28" s="11" t="s">
        <v>46</v>
      </c>
      <c r="B28" s="7" t="s">
        <v>47</v>
      </c>
      <c r="C28" s="7" t="s">
        <v>15</v>
      </c>
      <c r="D28" s="8">
        <v>505</v>
      </c>
      <c r="E28" s="9">
        <v>3</v>
      </c>
      <c r="F28" s="9">
        <v>1515</v>
      </c>
      <c r="G28" s="2"/>
      <c r="H28" s="2"/>
    </row>
    <row r="29" spans="1:8" ht="30" x14ac:dyDescent="0.2">
      <c r="A29" s="11" t="s">
        <v>48</v>
      </c>
      <c r="B29" s="7" t="s">
        <v>49</v>
      </c>
      <c r="C29" s="7" t="s">
        <v>15</v>
      </c>
      <c r="D29" s="8">
        <v>505</v>
      </c>
      <c r="E29" s="9">
        <v>50</v>
      </c>
      <c r="F29" s="9">
        <v>25250</v>
      </c>
      <c r="G29" s="2"/>
      <c r="H29" s="2"/>
    </row>
    <row r="30" spans="1:8" x14ac:dyDescent="0.2">
      <c r="A30" s="11" t="s">
        <v>50</v>
      </c>
      <c r="B30" s="7" t="s">
        <v>51</v>
      </c>
      <c r="C30" s="7" t="s">
        <v>15</v>
      </c>
      <c r="D30" s="8">
        <v>505</v>
      </c>
      <c r="E30" s="9">
        <v>40</v>
      </c>
      <c r="F30" s="9">
        <v>20200</v>
      </c>
      <c r="G30" s="2"/>
      <c r="H30" s="2"/>
    </row>
    <row r="31" spans="1:8" x14ac:dyDescent="0.2">
      <c r="A31" s="11" t="s">
        <v>52</v>
      </c>
      <c r="B31" s="7" t="s">
        <v>53</v>
      </c>
      <c r="C31" s="7" t="s">
        <v>15</v>
      </c>
      <c r="D31" s="8">
        <v>1200</v>
      </c>
      <c r="E31" s="9">
        <v>30</v>
      </c>
      <c r="F31" s="9">
        <v>36000</v>
      </c>
      <c r="G31" s="2"/>
      <c r="H31" s="2"/>
    </row>
    <row r="32" spans="1:8" ht="30" x14ac:dyDescent="0.2">
      <c r="A32" s="11" t="s">
        <v>54</v>
      </c>
      <c r="B32" s="7" t="s">
        <v>55</v>
      </c>
      <c r="C32" s="7" t="s">
        <v>56</v>
      </c>
      <c r="D32" s="8">
        <v>260</v>
      </c>
      <c r="E32" s="9">
        <v>100</v>
      </c>
      <c r="F32" s="9">
        <v>26000</v>
      </c>
      <c r="G32" s="2"/>
      <c r="H32" s="2"/>
    </row>
    <row r="33" spans="1:8" x14ac:dyDescent="0.2">
      <c r="A33" s="11" t="s">
        <v>57</v>
      </c>
      <c r="B33" s="7" t="s">
        <v>58</v>
      </c>
      <c r="C33" s="7" t="s">
        <v>59</v>
      </c>
      <c r="D33" s="8">
        <v>3</v>
      </c>
      <c r="E33" s="9">
        <v>1000</v>
      </c>
      <c r="F33" s="9">
        <v>3000</v>
      </c>
      <c r="G33" s="2"/>
      <c r="H33" s="2"/>
    </row>
    <row r="34" spans="1:8" x14ac:dyDescent="0.2">
      <c r="A34" s="11" t="s">
        <v>60</v>
      </c>
      <c r="B34" s="12" t="s">
        <v>61</v>
      </c>
      <c r="C34" s="12" t="s">
        <v>59</v>
      </c>
      <c r="D34" s="13">
        <v>4</v>
      </c>
      <c r="E34" s="14">
        <v>500</v>
      </c>
      <c r="F34" s="14">
        <v>2000</v>
      </c>
      <c r="G34" s="2"/>
      <c r="H34" s="2"/>
    </row>
    <row r="35" spans="1:8" ht="15.75" x14ac:dyDescent="0.25">
      <c r="A35" s="15"/>
      <c r="B35" s="16" t="s">
        <v>189</v>
      </c>
      <c r="C35" s="17"/>
      <c r="D35" s="18"/>
      <c r="E35" s="19"/>
      <c r="F35" s="20">
        <f>SUM(F25:F34)</f>
        <v>192365</v>
      </c>
      <c r="G35" s="2"/>
      <c r="H35" s="2"/>
    </row>
    <row r="36" spans="1:8" ht="15.75" x14ac:dyDescent="0.25">
      <c r="A36" s="6" t="s">
        <v>62</v>
      </c>
      <c r="B36" s="21" t="s">
        <v>190</v>
      </c>
      <c r="C36" s="22"/>
      <c r="D36" s="23"/>
      <c r="E36" s="24"/>
      <c r="F36" s="24"/>
      <c r="G36" s="2"/>
      <c r="H36" s="2"/>
    </row>
    <row r="37" spans="1:8" ht="45" customHeight="1" x14ac:dyDescent="0.25">
      <c r="A37" s="6" t="s">
        <v>63</v>
      </c>
      <c r="B37" s="7" t="s">
        <v>64</v>
      </c>
      <c r="C37" s="7" t="s">
        <v>65</v>
      </c>
      <c r="D37" s="8"/>
      <c r="E37" s="9"/>
      <c r="F37" s="9"/>
      <c r="G37" s="2"/>
      <c r="H37" s="2"/>
    </row>
    <row r="38" spans="1:8" x14ac:dyDescent="0.2">
      <c r="A38" s="11" t="s">
        <v>63</v>
      </c>
      <c r="B38" s="7" t="s">
        <v>66</v>
      </c>
      <c r="C38" s="7" t="s">
        <v>59</v>
      </c>
      <c r="D38" s="8">
        <v>7</v>
      </c>
      <c r="E38" s="9">
        <v>340</v>
      </c>
      <c r="F38" s="9">
        <v>2380</v>
      </c>
      <c r="G38" s="2"/>
      <c r="H38" s="2"/>
    </row>
    <row r="39" spans="1:8" x14ac:dyDescent="0.2">
      <c r="A39" s="11" t="s">
        <v>67</v>
      </c>
      <c r="B39" s="7" t="s">
        <v>68</v>
      </c>
      <c r="C39" s="7" t="s">
        <v>56</v>
      </c>
      <c r="D39" s="8">
        <v>250</v>
      </c>
      <c r="E39" s="9">
        <v>26</v>
      </c>
      <c r="F39" s="9">
        <v>6500</v>
      </c>
      <c r="G39" s="2"/>
      <c r="H39" s="2"/>
    </row>
    <row r="40" spans="1:8" x14ac:dyDescent="0.2">
      <c r="A40" s="11" t="s">
        <v>69</v>
      </c>
      <c r="B40" s="12" t="s">
        <v>70</v>
      </c>
      <c r="C40" s="12" t="s">
        <v>56</v>
      </c>
      <c r="D40" s="13">
        <v>160</v>
      </c>
      <c r="E40" s="14">
        <v>26</v>
      </c>
      <c r="F40" s="14">
        <v>4160</v>
      </c>
      <c r="G40" s="2"/>
      <c r="H40" s="2"/>
    </row>
    <row r="41" spans="1:8" ht="15.75" x14ac:dyDescent="0.25">
      <c r="A41" s="15"/>
      <c r="B41" s="16" t="s">
        <v>191</v>
      </c>
      <c r="C41" s="17"/>
      <c r="D41" s="18"/>
      <c r="E41" s="19"/>
      <c r="F41" s="20">
        <f>SUM(F38:F40)</f>
        <v>13040</v>
      </c>
      <c r="G41" s="2"/>
      <c r="H41" s="2"/>
    </row>
    <row r="42" spans="1:8" ht="15.75" x14ac:dyDescent="0.25">
      <c r="A42" s="6" t="s">
        <v>71</v>
      </c>
      <c r="B42" s="21" t="s">
        <v>192</v>
      </c>
      <c r="C42" s="22"/>
      <c r="D42" s="23"/>
      <c r="E42" s="24"/>
      <c r="F42" s="24"/>
      <c r="G42" s="2"/>
      <c r="H42" s="2"/>
    </row>
    <row r="43" spans="1:8" ht="60" x14ac:dyDescent="0.2">
      <c r="A43" s="11" t="s">
        <v>72</v>
      </c>
      <c r="B43" s="7" t="s">
        <v>73</v>
      </c>
      <c r="C43" s="7" t="s">
        <v>59</v>
      </c>
      <c r="D43" s="8">
        <v>3</v>
      </c>
      <c r="E43" s="9">
        <v>2200</v>
      </c>
      <c r="F43" s="9">
        <v>6600</v>
      </c>
      <c r="G43" s="2"/>
      <c r="H43" s="2"/>
    </row>
    <row r="44" spans="1:8" ht="60" x14ac:dyDescent="0.2">
      <c r="A44" s="11" t="s">
        <v>74</v>
      </c>
      <c r="B44" s="7" t="s">
        <v>75</v>
      </c>
      <c r="C44" s="7" t="s">
        <v>59</v>
      </c>
      <c r="D44" s="8">
        <v>1</v>
      </c>
      <c r="E44" s="9">
        <v>3100</v>
      </c>
      <c r="F44" s="9">
        <v>3100</v>
      </c>
      <c r="G44" s="2"/>
      <c r="H44" s="2"/>
    </row>
    <row r="45" spans="1:8" ht="30" x14ac:dyDescent="0.2">
      <c r="A45" s="11" t="s">
        <v>76</v>
      </c>
      <c r="B45" s="7" t="s">
        <v>77</v>
      </c>
      <c r="C45" s="7" t="s">
        <v>59</v>
      </c>
      <c r="D45" s="8">
        <v>1</v>
      </c>
      <c r="E45" s="9">
        <v>1000</v>
      </c>
      <c r="F45" s="9">
        <v>1000</v>
      </c>
      <c r="G45" s="2"/>
      <c r="H45" s="2"/>
    </row>
    <row r="46" spans="1:8" ht="45" x14ac:dyDescent="0.2">
      <c r="A46" s="11" t="s">
        <v>78</v>
      </c>
      <c r="B46" s="7" t="s">
        <v>79</v>
      </c>
      <c r="C46" s="7" t="s">
        <v>59</v>
      </c>
      <c r="D46" s="8">
        <v>3</v>
      </c>
      <c r="E46" s="9">
        <v>2000</v>
      </c>
      <c r="F46" s="9">
        <v>6000</v>
      </c>
      <c r="G46" s="2"/>
      <c r="H46" s="2"/>
    </row>
    <row r="47" spans="1:8" ht="90" x14ac:dyDescent="0.2">
      <c r="A47" s="11" t="s">
        <v>80</v>
      </c>
      <c r="B47" s="7" t="s">
        <v>81</v>
      </c>
      <c r="C47" s="7" t="s">
        <v>59</v>
      </c>
      <c r="D47" s="8">
        <v>1</v>
      </c>
      <c r="E47" s="9">
        <v>15000</v>
      </c>
      <c r="F47" s="9">
        <v>15000</v>
      </c>
      <c r="G47" s="2"/>
      <c r="H47" s="2"/>
    </row>
    <row r="48" spans="1:8" ht="60" x14ac:dyDescent="0.2">
      <c r="A48" s="11" t="s">
        <v>82</v>
      </c>
      <c r="B48" s="7" t="s">
        <v>83</v>
      </c>
      <c r="C48" s="7" t="s">
        <v>22</v>
      </c>
      <c r="D48" s="8">
        <v>3</v>
      </c>
      <c r="E48" s="9">
        <v>10000</v>
      </c>
      <c r="F48" s="9">
        <v>30000</v>
      </c>
      <c r="G48" s="2"/>
      <c r="H48" s="2"/>
    </row>
    <row r="49" spans="1:8" ht="30" x14ac:dyDescent="0.2">
      <c r="A49" s="11" t="s">
        <v>84</v>
      </c>
      <c r="B49" s="12" t="s">
        <v>85</v>
      </c>
      <c r="C49" s="12" t="s">
        <v>56</v>
      </c>
      <c r="D49" s="13">
        <v>50</v>
      </c>
      <c r="E49" s="14">
        <v>450</v>
      </c>
      <c r="F49" s="14">
        <v>22500</v>
      </c>
      <c r="G49" s="2"/>
      <c r="H49" s="2"/>
    </row>
    <row r="50" spans="1:8" ht="15.75" x14ac:dyDescent="0.25">
      <c r="A50" s="15"/>
      <c r="B50" s="16" t="s">
        <v>193</v>
      </c>
      <c r="C50" s="17"/>
      <c r="D50" s="18"/>
      <c r="E50" s="19"/>
      <c r="F50" s="20">
        <f>SUM(F43:F49)</f>
        <v>84200</v>
      </c>
      <c r="G50" s="2"/>
      <c r="H50" s="2"/>
    </row>
    <row r="51" spans="1:8" ht="15.75" x14ac:dyDescent="0.25">
      <c r="A51" s="6" t="s">
        <v>86</v>
      </c>
      <c r="B51" s="21" t="s">
        <v>194</v>
      </c>
      <c r="C51" s="22"/>
      <c r="D51" s="23"/>
      <c r="E51" s="24"/>
      <c r="F51" s="24"/>
      <c r="G51" s="2"/>
      <c r="H51" s="2"/>
    </row>
    <row r="52" spans="1:8" ht="45" x14ac:dyDescent="0.2">
      <c r="A52" s="11" t="s">
        <v>87</v>
      </c>
      <c r="B52" s="7" t="s">
        <v>88</v>
      </c>
      <c r="C52" s="7" t="s">
        <v>22</v>
      </c>
      <c r="D52" s="8">
        <v>2</v>
      </c>
      <c r="E52" s="9">
        <v>2500</v>
      </c>
      <c r="F52" s="9">
        <v>5000</v>
      </c>
      <c r="G52" s="2"/>
      <c r="H52" s="2"/>
    </row>
    <row r="53" spans="1:8" ht="30" x14ac:dyDescent="0.2">
      <c r="A53" s="11" t="s">
        <v>89</v>
      </c>
      <c r="B53" s="7" t="s">
        <v>196</v>
      </c>
      <c r="C53" s="7" t="s">
        <v>56</v>
      </c>
      <c r="D53" s="8">
        <v>65</v>
      </c>
      <c r="E53" s="9">
        <v>250</v>
      </c>
      <c r="F53" s="9">
        <f>E53*D53</f>
        <v>16250</v>
      </c>
      <c r="G53" s="2"/>
      <c r="H53" s="2"/>
    </row>
    <row r="54" spans="1:8" ht="30" x14ac:dyDescent="0.2">
      <c r="A54" s="11" t="s">
        <v>90</v>
      </c>
      <c r="B54" s="7" t="s">
        <v>91</v>
      </c>
      <c r="C54" s="7" t="s">
        <v>56</v>
      </c>
      <c r="D54" s="8">
        <v>35</v>
      </c>
      <c r="E54" s="9">
        <v>230</v>
      </c>
      <c r="F54" s="9">
        <f>E54*D54</f>
        <v>8050</v>
      </c>
      <c r="G54" s="2"/>
      <c r="H54" s="2"/>
    </row>
    <row r="55" spans="1:8" ht="60" x14ac:dyDescent="0.2">
      <c r="A55" s="11" t="s">
        <v>92</v>
      </c>
      <c r="B55" s="7" t="s">
        <v>197</v>
      </c>
      <c r="C55" s="7" t="s">
        <v>22</v>
      </c>
      <c r="D55" s="8">
        <v>1</v>
      </c>
      <c r="E55" s="9">
        <v>2500</v>
      </c>
      <c r="F55" s="9">
        <f>E55*D55</f>
        <v>2500</v>
      </c>
      <c r="G55" s="2"/>
      <c r="H55" s="2"/>
    </row>
    <row r="56" spans="1:8" x14ac:dyDescent="0.2">
      <c r="A56" s="11" t="s">
        <v>195</v>
      </c>
      <c r="B56" s="12" t="s">
        <v>198</v>
      </c>
      <c r="C56" s="12" t="s">
        <v>22</v>
      </c>
      <c r="D56" s="13">
        <v>1</v>
      </c>
      <c r="E56" s="14">
        <v>2500</v>
      </c>
      <c r="F56" s="9">
        <f>E56*D56</f>
        <v>2500</v>
      </c>
      <c r="G56" s="2"/>
      <c r="H56" s="2"/>
    </row>
    <row r="57" spans="1:8" ht="15.75" x14ac:dyDescent="0.25">
      <c r="A57" s="15"/>
      <c r="B57" s="16" t="s">
        <v>199</v>
      </c>
      <c r="C57" s="17"/>
      <c r="D57" s="18"/>
      <c r="E57" s="19"/>
      <c r="F57" s="20">
        <f>SUM(F52:F56)</f>
        <v>34300</v>
      </c>
      <c r="G57" s="2"/>
      <c r="H57" s="2"/>
    </row>
    <row r="58" spans="1:8" ht="15.75" x14ac:dyDescent="0.25">
      <c r="A58" s="6" t="s">
        <v>93</v>
      </c>
      <c r="B58" s="21" t="s">
        <v>200</v>
      </c>
      <c r="C58" s="22"/>
      <c r="D58" s="23"/>
      <c r="E58" s="24"/>
      <c r="F58" s="24"/>
      <c r="G58" s="2"/>
      <c r="H58" s="2"/>
    </row>
    <row r="59" spans="1:8" ht="15.75" x14ac:dyDescent="0.25">
      <c r="A59" s="6" t="s">
        <v>94</v>
      </c>
      <c r="B59" s="10" t="s">
        <v>201</v>
      </c>
      <c r="C59" s="7"/>
      <c r="D59" s="8"/>
      <c r="E59" s="9"/>
      <c r="F59" s="9"/>
      <c r="G59" s="2"/>
      <c r="H59" s="2"/>
    </row>
    <row r="60" spans="1:8" ht="45" x14ac:dyDescent="0.2">
      <c r="A60" s="11" t="s">
        <v>95</v>
      </c>
      <c r="B60" s="7" t="s">
        <v>96</v>
      </c>
      <c r="C60" s="7" t="s">
        <v>12</v>
      </c>
      <c r="D60" s="8">
        <v>250</v>
      </c>
      <c r="E60" s="9">
        <v>30</v>
      </c>
      <c r="F60" s="9">
        <v>7500</v>
      </c>
      <c r="G60" s="2"/>
      <c r="H60" s="2"/>
    </row>
    <row r="61" spans="1:8" ht="45" x14ac:dyDescent="0.2">
      <c r="A61" s="11" t="s">
        <v>97</v>
      </c>
      <c r="B61" s="7" t="s">
        <v>27</v>
      </c>
      <c r="C61" s="7" t="s">
        <v>12</v>
      </c>
      <c r="D61" s="8">
        <v>30</v>
      </c>
      <c r="E61" s="9">
        <v>180</v>
      </c>
      <c r="F61" s="9">
        <v>5400</v>
      </c>
      <c r="G61" s="2"/>
      <c r="H61" s="2"/>
    </row>
    <row r="62" spans="1:8" ht="30" x14ac:dyDescent="0.2">
      <c r="A62" s="11" t="s">
        <v>98</v>
      </c>
      <c r="B62" s="7" t="s">
        <v>29</v>
      </c>
      <c r="C62" s="7" t="s">
        <v>12</v>
      </c>
      <c r="D62" s="8">
        <v>200</v>
      </c>
      <c r="E62" s="9">
        <v>100</v>
      </c>
      <c r="F62" s="9">
        <v>20000</v>
      </c>
      <c r="G62" s="2"/>
      <c r="H62" s="2"/>
    </row>
    <row r="63" spans="1:8" ht="105" x14ac:dyDescent="0.2">
      <c r="A63" s="11" t="s">
        <v>99</v>
      </c>
      <c r="B63" s="7" t="s">
        <v>100</v>
      </c>
      <c r="C63" s="7" t="s">
        <v>15</v>
      </c>
      <c r="D63" s="8">
        <v>70</v>
      </c>
      <c r="E63" s="9">
        <v>500</v>
      </c>
      <c r="F63" s="9">
        <v>35000</v>
      </c>
      <c r="G63" s="2"/>
      <c r="H63" s="2"/>
    </row>
    <row r="64" spans="1:8" ht="105" x14ac:dyDescent="0.2">
      <c r="A64" s="11" t="s">
        <v>101</v>
      </c>
      <c r="B64" s="12" t="s">
        <v>102</v>
      </c>
      <c r="C64" s="12" t="s">
        <v>59</v>
      </c>
      <c r="D64" s="13">
        <v>8</v>
      </c>
      <c r="E64" s="14">
        <v>1500</v>
      </c>
      <c r="F64" s="14">
        <v>12000</v>
      </c>
      <c r="G64" s="2"/>
      <c r="H64" s="2"/>
    </row>
    <row r="65" spans="1:8" ht="15.75" x14ac:dyDescent="0.25">
      <c r="A65" s="15"/>
      <c r="B65" s="16" t="s">
        <v>202</v>
      </c>
      <c r="C65" s="17"/>
      <c r="D65" s="18"/>
      <c r="E65" s="19"/>
      <c r="F65" s="20">
        <f>SUM(F60:F64)</f>
        <v>79900</v>
      </c>
      <c r="G65" s="2"/>
      <c r="H65" s="2"/>
    </row>
    <row r="66" spans="1:8" ht="15.75" x14ac:dyDescent="0.25">
      <c r="A66" s="6" t="s">
        <v>103</v>
      </c>
      <c r="B66" s="21" t="s">
        <v>203</v>
      </c>
      <c r="C66" s="22"/>
      <c r="D66" s="23"/>
      <c r="E66" s="24"/>
      <c r="F66" s="24"/>
      <c r="G66" s="2"/>
      <c r="H66" s="2"/>
    </row>
    <row r="67" spans="1:8" ht="15.75" x14ac:dyDescent="0.25">
      <c r="A67" s="6" t="s">
        <v>104</v>
      </c>
      <c r="B67" s="10" t="s">
        <v>204</v>
      </c>
      <c r="C67" s="7"/>
      <c r="D67" s="8"/>
      <c r="E67" s="9"/>
      <c r="F67" s="9"/>
      <c r="G67" s="2"/>
      <c r="H67" s="2"/>
    </row>
    <row r="68" spans="1:8" ht="30" x14ac:dyDescent="0.2">
      <c r="A68" s="11" t="s">
        <v>105</v>
      </c>
      <c r="B68" s="7" t="s">
        <v>106</v>
      </c>
      <c r="C68" s="7" t="s">
        <v>59</v>
      </c>
      <c r="D68" s="8">
        <v>5</v>
      </c>
      <c r="E68" s="9">
        <v>150</v>
      </c>
      <c r="F68" s="9">
        <v>750</v>
      </c>
      <c r="G68" s="2"/>
      <c r="H68" s="2"/>
    </row>
    <row r="69" spans="1:8" ht="30" x14ac:dyDescent="0.2">
      <c r="A69" s="11" t="s">
        <v>107</v>
      </c>
      <c r="B69" s="7" t="s">
        <v>108</v>
      </c>
      <c r="C69" s="7" t="s">
        <v>56</v>
      </c>
      <c r="D69" s="8">
        <v>50</v>
      </c>
      <c r="E69" s="9">
        <v>180</v>
      </c>
      <c r="F69" s="9">
        <v>9000</v>
      </c>
      <c r="G69" s="2"/>
      <c r="H69" s="2"/>
    </row>
    <row r="70" spans="1:8" ht="30" x14ac:dyDescent="0.2">
      <c r="A70" s="11" t="s">
        <v>109</v>
      </c>
      <c r="B70" s="7" t="s">
        <v>110</v>
      </c>
      <c r="C70" s="7" t="s">
        <v>56</v>
      </c>
      <c r="D70" s="8">
        <v>50</v>
      </c>
      <c r="E70" s="9">
        <v>50</v>
      </c>
      <c r="F70" s="9">
        <v>2500</v>
      </c>
      <c r="G70" s="2"/>
      <c r="H70" s="2"/>
    </row>
    <row r="71" spans="1:8" x14ac:dyDescent="0.2">
      <c r="A71" s="11" t="s">
        <v>111</v>
      </c>
      <c r="B71" s="7" t="s">
        <v>112</v>
      </c>
      <c r="C71" s="7" t="s">
        <v>56</v>
      </c>
      <c r="D71" s="8">
        <v>50</v>
      </c>
      <c r="E71" s="9">
        <v>15</v>
      </c>
      <c r="F71" s="9">
        <v>750</v>
      </c>
      <c r="G71" s="2"/>
      <c r="H71" s="2"/>
    </row>
    <row r="72" spans="1:8" x14ac:dyDescent="0.2">
      <c r="A72" s="11" t="s">
        <v>113</v>
      </c>
      <c r="B72" s="7" t="s">
        <v>114</v>
      </c>
      <c r="C72" s="7" t="s">
        <v>56</v>
      </c>
      <c r="D72" s="8">
        <v>50</v>
      </c>
      <c r="E72" s="9">
        <v>30</v>
      </c>
      <c r="F72" s="9">
        <v>1500</v>
      </c>
      <c r="G72" s="2"/>
      <c r="H72" s="2"/>
    </row>
    <row r="73" spans="1:8" x14ac:dyDescent="0.2">
      <c r="A73" s="11" t="s">
        <v>115</v>
      </c>
      <c r="B73" s="7" t="s">
        <v>116</v>
      </c>
      <c r="C73" s="7" t="s">
        <v>56</v>
      </c>
      <c r="D73" s="8">
        <v>50</v>
      </c>
      <c r="E73" s="9">
        <v>30</v>
      </c>
      <c r="F73" s="9">
        <v>1500</v>
      </c>
      <c r="G73" s="2"/>
      <c r="H73" s="2"/>
    </row>
    <row r="74" spans="1:8" x14ac:dyDescent="0.2">
      <c r="A74" s="11" t="s">
        <v>117</v>
      </c>
      <c r="B74" s="7" t="s">
        <v>118</v>
      </c>
      <c r="C74" s="7" t="s">
        <v>56</v>
      </c>
      <c r="D74" s="8">
        <v>50</v>
      </c>
      <c r="E74" s="9">
        <v>60</v>
      </c>
      <c r="F74" s="9">
        <v>3000</v>
      </c>
      <c r="G74" s="2"/>
      <c r="H74" s="2"/>
    </row>
    <row r="75" spans="1:8" ht="30" x14ac:dyDescent="0.2">
      <c r="A75" s="11" t="s">
        <v>119</v>
      </c>
      <c r="B75" s="7" t="s">
        <v>120</v>
      </c>
      <c r="C75" s="7" t="s">
        <v>56</v>
      </c>
      <c r="D75" s="8">
        <v>50</v>
      </c>
      <c r="E75" s="9">
        <v>300</v>
      </c>
      <c r="F75" s="9">
        <v>15000</v>
      </c>
      <c r="G75" s="2"/>
      <c r="H75" s="2"/>
    </row>
    <row r="76" spans="1:8" ht="30" x14ac:dyDescent="0.2">
      <c r="A76" s="11" t="s">
        <v>121</v>
      </c>
      <c r="B76" s="7" t="s">
        <v>122</v>
      </c>
      <c r="C76" s="7" t="s">
        <v>59</v>
      </c>
      <c r="D76" s="8">
        <v>1</v>
      </c>
      <c r="E76" s="9">
        <v>1200</v>
      </c>
      <c r="F76" s="9">
        <v>1200</v>
      </c>
      <c r="G76" s="2"/>
      <c r="H76" s="2"/>
    </row>
    <row r="77" spans="1:8" ht="30" x14ac:dyDescent="0.2">
      <c r="A77" s="11" t="s">
        <v>123</v>
      </c>
      <c r="B77" s="7" t="s">
        <v>124</v>
      </c>
      <c r="C77" s="7" t="s">
        <v>59</v>
      </c>
      <c r="D77" s="8">
        <v>2</v>
      </c>
      <c r="E77" s="9">
        <v>600</v>
      </c>
      <c r="F77" s="9">
        <v>1200</v>
      </c>
      <c r="G77" s="2"/>
      <c r="H77" s="2"/>
    </row>
    <row r="78" spans="1:8" ht="30" x14ac:dyDescent="0.2">
      <c r="A78" s="11" t="s">
        <v>125</v>
      </c>
      <c r="B78" s="7" t="s">
        <v>126</v>
      </c>
      <c r="C78" s="7" t="s">
        <v>59</v>
      </c>
      <c r="D78" s="8">
        <v>1</v>
      </c>
      <c r="E78" s="9">
        <v>400</v>
      </c>
      <c r="F78" s="9">
        <v>400</v>
      </c>
      <c r="G78" s="2"/>
      <c r="H78" s="2"/>
    </row>
    <row r="79" spans="1:8" ht="45" x14ac:dyDescent="0.2">
      <c r="A79" s="11" t="s">
        <v>127</v>
      </c>
      <c r="B79" s="7" t="s">
        <v>128</v>
      </c>
      <c r="C79" s="7" t="s">
        <v>59</v>
      </c>
      <c r="D79" s="8">
        <v>1</v>
      </c>
      <c r="E79" s="9">
        <v>500</v>
      </c>
      <c r="F79" s="9">
        <v>500</v>
      </c>
      <c r="G79" s="2"/>
      <c r="H79" s="2"/>
    </row>
    <row r="80" spans="1:8" x14ac:dyDescent="0.2">
      <c r="A80" s="11" t="s">
        <v>129</v>
      </c>
      <c r="B80" s="7" t="s">
        <v>130</v>
      </c>
      <c r="C80" s="7" t="s">
        <v>59</v>
      </c>
      <c r="D80" s="8">
        <v>1</v>
      </c>
      <c r="E80" s="9">
        <v>200</v>
      </c>
      <c r="F80" s="9">
        <v>200</v>
      </c>
      <c r="G80" s="2"/>
      <c r="H80" s="2"/>
    </row>
    <row r="81" spans="1:8" ht="45" x14ac:dyDescent="0.2">
      <c r="A81" s="11" t="s">
        <v>131</v>
      </c>
      <c r="B81" s="7" t="s">
        <v>132</v>
      </c>
      <c r="C81" s="7" t="s">
        <v>59</v>
      </c>
      <c r="D81" s="8">
        <v>2</v>
      </c>
      <c r="E81" s="9">
        <v>300</v>
      </c>
      <c r="F81" s="9">
        <v>600</v>
      </c>
      <c r="G81" s="2"/>
      <c r="H81" s="2"/>
    </row>
    <row r="82" spans="1:8" ht="45" x14ac:dyDescent="0.2">
      <c r="A82" s="11" t="s">
        <v>133</v>
      </c>
      <c r="B82" s="7" t="s">
        <v>134</v>
      </c>
      <c r="C82" s="7" t="s">
        <v>59</v>
      </c>
      <c r="D82" s="8">
        <v>8</v>
      </c>
      <c r="E82" s="9">
        <v>80</v>
      </c>
      <c r="F82" s="9">
        <v>640</v>
      </c>
      <c r="G82" s="2"/>
      <c r="H82" s="2"/>
    </row>
    <row r="83" spans="1:8" ht="45" x14ac:dyDescent="0.2">
      <c r="A83" s="11" t="s">
        <v>135</v>
      </c>
      <c r="B83" s="7" t="s">
        <v>136</v>
      </c>
      <c r="C83" s="7" t="s">
        <v>59</v>
      </c>
      <c r="D83" s="8">
        <v>3</v>
      </c>
      <c r="E83" s="9">
        <v>60</v>
      </c>
      <c r="F83" s="9">
        <v>180</v>
      </c>
      <c r="G83" s="2"/>
      <c r="H83" s="2"/>
    </row>
    <row r="84" spans="1:8" x14ac:dyDescent="0.2">
      <c r="A84" s="11" t="s">
        <v>137</v>
      </c>
      <c r="B84" s="7" t="s">
        <v>138</v>
      </c>
      <c r="C84" s="7" t="s">
        <v>59</v>
      </c>
      <c r="D84" s="8">
        <v>1</v>
      </c>
      <c r="E84" s="9">
        <v>500</v>
      </c>
      <c r="F84" s="9">
        <v>500</v>
      </c>
      <c r="G84" s="2"/>
      <c r="H84" s="2"/>
    </row>
    <row r="85" spans="1:8" ht="60" x14ac:dyDescent="0.2">
      <c r="A85" s="11" t="s">
        <v>139</v>
      </c>
      <c r="B85" s="7" t="s">
        <v>140</v>
      </c>
      <c r="C85" s="7" t="s">
        <v>59</v>
      </c>
      <c r="D85" s="8">
        <v>1</v>
      </c>
      <c r="E85" s="9">
        <v>4200</v>
      </c>
      <c r="F85" s="9">
        <v>4200</v>
      </c>
      <c r="G85" s="2"/>
      <c r="H85" s="2"/>
    </row>
    <row r="86" spans="1:8" ht="60" x14ac:dyDescent="0.2">
      <c r="A86" s="11" t="s">
        <v>141</v>
      </c>
      <c r="B86" s="7" t="s">
        <v>142</v>
      </c>
      <c r="C86" s="7" t="s">
        <v>22</v>
      </c>
      <c r="D86" s="8">
        <v>1</v>
      </c>
      <c r="E86" s="9">
        <v>4000</v>
      </c>
      <c r="F86" s="9">
        <v>4000</v>
      </c>
      <c r="G86" s="2"/>
      <c r="H86" s="2"/>
    </row>
    <row r="87" spans="1:8" ht="60" x14ac:dyDescent="0.2">
      <c r="A87" s="11" t="s">
        <v>143</v>
      </c>
      <c r="B87" s="7" t="s">
        <v>144</v>
      </c>
      <c r="C87" s="7" t="s">
        <v>59</v>
      </c>
      <c r="D87" s="8">
        <v>2</v>
      </c>
      <c r="E87" s="9">
        <v>800</v>
      </c>
      <c r="F87" s="9">
        <v>1600</v>
      </c>
      <c r="G87" s="2"/>
      <c r="H87" s="2"/>
    </row>
    <row r="88" spans="1:8" ht="30" x14ac:dyDescent="0.2">
      <c r="A88" s="11" t="s">
        <v>145</v>
      </c>
      <c r="B88" s="7" t="s">
        <v>146</v>
      </c>
      <c r="C88" s="7" t="s">
        <v>147</v>
      </c>
      <c r="D88" s="8">
        <v>5</v>
      </c>
      <c r="E88" s="9">
        <v>120</v>
      </c>
      <c r="F88" s="9">
        <v>600</v>
      </c>
      <c r="G88" s="2"/>
      <c r="H88" s="2"/>
    </row>
    <row r="89" spans="1:8" ht="30" x14ac:dyDescent="0.2">
      <c r="A89" s="11" t="s">
        <v>148</v>
      </c>
      <c r="B89" s="7" t="s">
        <v>149</v>
      </c>
      <c r="C89" s="7" t="s">
        <v>147</v>
      </c>
      <c r="D89" s="8">
        <v>5</v>
      </c>
      <c r="E89" s="9">
        <v>200</v>
      </c>
      <c r="F89" s="9">
        <v>1000</v>
      </c>
      <c r="G89" s="2"/>
      <c r="H89" s="2"/>
    </row>
    <row r="90" spans="1:8" ht="30" x14ac:dyDescent="0.2">
      <c r="A90" s="11" t="s">
        <v>150</v>
      </c>
      <c r="B90" s="7" t="s">
        <v>151</v>
      </c>
      <c r="C90" s="7" t="s">
        <v>22</v>
      </c>
      <c r="D90" s="8">
        <v>1</v>
      </c>
      <c r="E90" s="9">
        <v>2000</v>
      </c>
      <c r="F90" s="9">
        <v>2000</v>
      </c>
      <c r="G90" s="2"/>
      <c r="H90" s="2"/>
    </row>
    <row r="91" spans="1:8" ht="75" x14ac:dyDescent="0.2">
      <c r="A91" s="11" t="s">
        <v>152</v>
      </c>
      <c r="B91" s="7" t="s">
        <v>153</v>
      </c>
      <c r="C91" s="7" t="s">
        <v>22</v>
      </c>
      <c r="D91" s="8">
        <v>1</v>
      </c>
      <c r="E91" s="9">
        <v>10000</v>
      </c>
      <c r="F91" s="9">
        <v>10000</v>
      </c>
      <c r="G91" s="2"/>
      <c r="H91" s="2"/>
    </row>
    <row r="92" spans="1:8" x14ac:dyDescent="0.2">
      <c r="A92" s="11" t="s">
        <v>154</v>
      </c>
      <c r="B92" s="7" t="s">
        <v>155</v>
      </c>
      <c r="C92" s="7" t="s">
        <v>59</v>
      </c>
      <c r="D92" s="8">
        <v>3</v>
      </c>
      <c r="E92" s="9">
        <v>2500</v>
      </c>
      <c r="F92" s="9">
        <v>7500</v>
      </c>
      <c r="G92" s="2"/>
      <c r="H92" s="2"/>
    </row>
    <row r="93" spans="1:8" ht="30" x14ac:dyDescent="0.2">
      <c r="A93" s="11" t="s">
        <v>156</v>
      </c>
      <c r="B93" s="7" t="s">
        <v>157</v>
      </c>
      <c r="C93" s="7" t="s">
        <v>59</v>
      </c>
      <c r="D93" s="8">
        <v>3</v>
      </c>
      <c r="E93" s="9">
        <v>6000</v>
      </c>
      <c r="F93" s="9">
        <v>18000</v>
      </c>
      <c r="G93" s="2"/>
      <c r="H93" s="2"/>
    </row>
    <row r="94" spans="1:8" ht="30" x14ac:dyDescent="0.2">
      <c r="A94" s="11" t="s">
        <v>158</v>
      </c>
      <c r="B94" s="7" t="s">
        <v>159</v>
      </c>
      <c r="C94" s="7" t="s">
        <v>59</v>
      </c>
      <c r="D94" s="8">
        <v>3</v>
      </c>
      <c r="E94" s="9">
        <v>3000</v>
      </c>
      <c r="F94" s="9">
        <v>9000</v>
      </c>
      <c r="G94" s="2"/>
      <c r="H94" s="2"/>
    </row>
    <row r="95" spans="1:8" ht="30" x14ac:dyDescent="0.2">
      <c r="A95" s="11" t="s">
        <v>160</v>
      </c>
      <c r="B95" s="7" t="s">
        <v>161</v>
      </c>
      <c r="C95" s="7" t="s">
        <v>59</v>
      </c>
      <c r="D95" s="8">
        <v>1</v>
      </c>
      <c r="E95" s="9">
        <v>2200</v>
      </c>
      <c r="F95" s="9">
        <v>2200</v>
      </c>
      <c r="G95" s="2"/>
      <c r="H95" s="2"/>
    </row>
    <row r="96" spans="1:8" ht="30" x14ac:dyDescent="0.2">
      <c r="A96" s="11" t="s">
        <v>162</v>
      </c>
      <c r="B96" s="7" t="s">
        <v>163</v>
      </c>
      <c r="C96" s="7" t="s">
        <v>59</v>
      </c>
      <c r="D96" s="8">
        <v>3</v>
      </c>
      <c r="E96" s="9">
        <v>1100</v>
      </c>
      <c r="F96" s="9">
        <v>3300</v>
      </c>
      <c r="G96" s="2"/>
      <c r="H96" s="2"/>
    </row>
    <row r="97" spans="1:8" x14ac:dyDescent="0.2">
      <c r="A97" s="11" t="s">
        <v>164</v>
      </c>
      <c r="B97" s="7" t="s">
        <v>212</v>
      </c>
      <c r="C97" s="7" t="s">
        <v>59</v>
      </c>
      <c r="D97" s="8">
        <v>1</v>
      </c>
      <c r="E97" s="9">
        <v>2200</v>
      </c>
      <c r="F97" s="9">
        <v>2200</v>
      </c>
      <c r="G97" s="2"/>
      <c r="H97" s="2"/>
    </row>
    <row r="98" spans="1:8" ht="30" x14ac:dyDescent="0.2">
      <c r="A98" s="11" t="s">
        <v>165</v>
      </c>
      <c r="B98" s="7" t="s">
        <v>166</v>
      </c>
      <c r="C98" s="7" t="s">
        <v>22</v>
      </c>
      <c r="D98" s="8">
        <v>1</v>
      </c>
      <c r="E98" s="9">
        <v>4000</v>
      </c>
      <c r="F98" s="9">
        <v>4000</v>
      </c>
      <c r="G98" s="2"/>
      <c r="H98" s="2"/>
    </row>
    <row r="99" spans="1:8" x14ac:dyDescent="0.2">
      <c r="A99" s="11" t="s">
        <v>167</v>
      </c>
      <c r="B99" s="7" t="s">
        <v>168</v>
      </c>
      <c r="C99" s="7" t="s">
        <v>56</v>
      </c>
      <c r="D99" s="8">
        <v>100</v>
      </c>
      <c r="E99" s="9">
        <v>700</v>
      </c>
      <c r="F99" s="9">
        <v>70000</v>
      </c>
      <c r="G99" s="2"/>
      <c r="H99" s="2"/>
    </row>
    <row r="100" spans="1:8" ht="45" x14ac:dyDescent="0.2">
      <c r="A100" s="11" t="s">
        <v>169</v>
      </c>
      <c r="B100" s="7" t="s">
        <v>170</v>
      </c>
      <c r="C100" s="7" t="s">
        <v>59</v>
      </c>
      <c r="D100" s="8">
        <v>1</v>
      </c>
      <c r="E100" s="9">
        <v>3000</v>
      </c>
      <c r="F100" s="9">
        <v>3000</v>
      </c>
      <c r="G100" s="2"/>
      <c r="H100" s="2"/>
    </row>
    <row r="101" spans="1:8" ht="30" x14ac:dyDescent="0.2">
      <c r="A101" s="11" t="s">
        <v>171</v>
      </c>
      <c r="B101" s="7" t="s">
        <v>172</v>
      </c>
      <c r="C101" s="7" t="s">
        <v>59</v>
      </c>
      <c r="D101" s="8">
        <v>2</v>
      </c>
      <c r="E101" s="9">
        <v>700</v>
      </c>
      <c r="F101" s="9">
        <v>1400</v>
      </c>
      <c r="G101" s="2"/>
      <c r="H101" s="2"/>
    </row>
    <row r="102" spans="1:8" ht="30" x14ac:dyDescent="0.2">
      <c r="A102" s="11" t="s">
        <v>173</v>
      </c>
      <c r="B102" s="7" t="s">
        <v>174</v>
      </c>
      <c r="C102" s="7" t="s">
        <v>59</v>
      </c>
      <c r="D102" s="8">
        <v>1</v>
      </c>
      <c r="E102" s="9">
        <v>500</v>
      </c>
      <c r="F102" s="9">
        <v>500</v>
      </c>
      <c r="G102" s="2"/>
      <c r="H102" s="2"/>
    </row>
    <row r="103" spans="1:8" ht="30" x14ac:dyDescent="0.2">
      <c r="A103" s="11" t="s">
        <v>175</v>
      </c>
      <c r="B103" s="7" t="s">
        <v>176</v>
      </c>
      <c r="C103" s="7" t="s">
        <v>59</v>
      </c>
      <c r="D103" s="8">
        <v>1</v>
      </c>
      <c r="E103" s="9">
        <v>900</v>
      </c>
      <c r="F103" s="9">
        <v>900</v>
      </c>
      <c r="G103" s="2"/>
      <c r="H103" s="2"/>
    </row>
    <row r="104" spans="1:8" ht="30" x14ac:dyDescent="0.2">
      <c r="A104" s="11" t="s">
        <v>177</v>
      </c>
      <c r="B104" s="7" t="s">
        <v>178</v>
      </c>
      <c r="C104" s="7" t="s">
        <v>59</v>
      </c>
      <c r="D104" s="8">
        <v>1</v>
      </c>
      <c r="E104" s="9">
        <v>700</v>
      </c>
      <c r="F104" s="9">
        <v>700</v>
      </c>
      <c r="G104" s="2"/>
      <c r="H104" s="2"/>
    </row>
    <row r="105" spans="1:8" ht="30" x14ac:dyDescent="0.2">
      <c r="A105" s="11" t="s">
        <v>179</v>
      </c>
      <c r="B105" s="12" t="s">
        <v>180</v>
      </c>
      <c r="C105" s="12" t="s">
        <v>59</v>
      </c>
      <c r="D105" s="13">
        <v>1</v>
      </c>
      <c r="E105" s="14">
        <v>900</v>
      </c>
      <c r="F105" s="14">
        <v>900</v>
      </c>
      <c r="G105" s="2"/>
      <c r="H105" s="2"/>
    </row>
    <row r="106" spans="1:8" ht="15.75" x14ac:dyDescent="0.25">
      <c r="A106" s="15"/>
      <c r="B106" s="16" t="s">
        <v>205</v>
      </c>
      <c r="C106" s="17"/>
      <c r="D106" s="18"/>
      <c r="E106" s="19"/>
      <c r="F106" s="20">
        <f>SUM(F68:F105)</f>
        <v>186420</v>
      </c>
      <c r="G106" s="2"/>
      <c r="H106" s="2"/>
    </row>
    <row r="108" spans="1:8" x14ac:dyDescent="0.2">
      <c r="B108" s="25" t="s">
        <v>183</v>
      </c>
      <c r="C108" s="25"/>
      <c r="D108" s="18"/>
      <c r="E108" s="19"/>
      <c r="F108" s="9">
        <f>F13</f>
        <v>29000</v>
      </c>
    </row>
    <row r="109" spans="1:8" x14ac:dyDescent="0.2">
      <c r="B109" s="25" t="s">
        <v>185</v>
      </c>
      <c r="C109" s="25"/>
      <c r="D109" s="18"/>
      <c r="E109" s="19"/>
      <c r="F109" s="9">
        <f>F23</f>
        <v>514250</v>
      </c>
    </row>
    <row r="110" spans="1:8" x14ac:dyDescent="0.2">
      <c r="B110" s="25" t="s">
        <v>189</v>
      </c>
      <c r="C110" s="25"/>
      <c r="D110" s="18"/>
      <c r="E110" s="19"/>
      <c r="F110" s="9">
        <f>F35</f>
        <v>192365</v>
      </c>
    </row>
    <row r="111" spans="1:8" x14ac:dyDescent="0.2">
      <c r="B111" s="25" t="s">
        <v>191</v>
      </c>
      <c r="C111" s="25"/>
      <c r="D111" s="18"/>
      <c r="E111" s="19"/>
      <c r="F111" s="9">
        <f>F41</f>
        <v>13040</v>
      </c>
    </row>
    <row r="112" spans="1:8" x14ac:dyDescent="0.2">
      <c r="B112" s="25" t="s">
        <v>193</v>
      </c>
      <c r="C112" s="25"/>
      <c r="D112" s="18"/>
      <c r="E112" s="19"/>
      <c r="F112" s="9">
        <f>F50</f>
        <v>84200</v>
      </c>
    </row>
    <row r="113" spans="2:6" x14ac:dyDescent="0.2">
      <c r="B113" s="25" t="s">
        <v>199</v>
      </c>
      <c r="C113" s="25"/>
      <c r="D113" s="18"/>
      <c r="E113" s="19"/>
      <c r="F113" s="9">
        <f>F57</f>
        <v>34300</v>
      </c>
    </row>
    <row r="114" spans="2:6" ht="15.75" x14ac:dyDescent="0.25">
      <c r="B114" s="26" t="s">
        <v>206</v>
      </c>
      <c r="C114" s="27"/>
      <c r="D114" s="28"/>
      <c r="E114" s="28"/>
      <c r="F114" s="29">
        <f>SUM(F108:F113)</f>
        <v>867155</v>
      </c>
    </row>
    <row r="116" spans="2:6" x14ac:dyDescent="0.2">
      <c r="B116" s="25" t="s">
        <v>202</v>
      </c>
      <c r="C116" s="25"/>
      <c r="D116" s="18"/>
      <c r="E116" s="19"/>
      <c r="F116" s="9">
        <f>F65</f>
        <v>79900</v>
      </c>
    </row>
    <row r="117" spans="2:6" ht="15.75" x14ac:dyDescent="0.25">
      <c r="B117" s="30" t="s">
        <v>207</v>
      </c>
      <c r="C117" s="31"/>
      <c r="D117" s="32"/>
      <c r="E117" s="32"/>
      <c r="F117" s="33">
        <f>F116</f>
        <v>79900</v>
      </c>
    </row>
    <row r="119" spans="2:6" x14ac:dyDescent="0.2">
      <c r="B119" s="25" t="s">
        <v>205</v>
      </c>
      <c r="C119" s="25"/>
      <c r="D119" s="18"/>
      <c r="E119" s="19"/>
      <c r="F119" s="9">
        <f>F106</f>
        <v>186420</v>
      </c>
    </row>
    <row r="120" spans="2:6" ht="15.75" x14ac:dyDescent="0.25">
      <c r="B120" s="30" t="s">
        <v>208</v>
      </c>
      <c r="C120" s="31"/>
      <c r="D120" s="32"/>
      <c r="E120" s="32"/>
      <c r="F120" s="33">
        <f>F119</f>
        <v>186420</v>
      </c>
    </row>
    <row r="122" spans="2:6" ht="15.75" x14ac:dyDescent="0.25">
      <c r="B122" s="34" t="s">
        <v>209</v>
      </c>
      <c r="C122" s="35"/>
      <c r="D122" s="35"/>
      <c r="E122" s="35"/>
      <c r="F122" s="36">
        <f>F114+F117+F120</f>
        <v>1133475</v>
      </c>
    </row>
    <row r="123" spans="2:6" ht="15.75" x14ac:dyDescent="0.25">
      <c r="B123" s="1" t="s">
        <v>214</v>
      </c>
      <c r="E123" s="45">
        <v>0</v>
      </c>
      <c r="F123" s="36">
        <f>F122*E123</f>
        <v>0</v>
      </c>
    </row>
    <row r="124" spans="2:6" ht="15.75" x14ac:dyDescent="0.25">
      <c r="B124" s="37" t="s">
        <v>215</v>
      </c>
      <c r="F124" s="36">
        <f>F122-F123</f>
        <v>1133475</v>
      </c>
    </row>
    <row r="125" spans="2:6" ht="15.75" x14ac:dyDescent="0.25">
      <c r="B125" s="38" t="s">
        <v>210</v>
      </c>
      <c r="E125" s="39">
        <v>0.17</v>
      </c>
      <c r="F125" s="40">
        <f>F124*E125</f>
        <v>192690.75</v>
      </c>
    </row>
    <row r="126" spans="2:6" ht="15.75" x14ac:dyDescent="0.25">
      <c r="B126" s="41" t="s">
        <v>211</v>
      </c>
      <c r="C126" s="32"/>
      <c r="D126" s="32"/>
      <c r="E126" s="32"/>
      <c r="F126" s="36">
        <f>F124+F125</f>
        <v>1326165.75</v>
      </c>
    </row>
  </sheetData>
  <sheetProtection sheet="1" objects="1" scenarios="1"/>
  <mergeCells count="3">
    <mergeCell ref="E3:F3"/>
    <mergeCell ref="A1:F1"/>
    <mergeCell ref="A2:F2"/>
  </mergeCells>
  <phoneticPr fontId="5" type="noConversion"/>
  <pageMargins left="0.70866141732283472" right="0.70866141732283472" top="0.74803149606299213" bottom="0.74803149606299213" header="0.31496062992125984" footer="0.31496062992125984"/>
  <pageSetup scale="70" fitToHeight="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השוואת הצעות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עזרא סידרנסקי</cp:lastModifiedBy>
  <cp:lastPrinted>2023-12-24T10:30:53Z</cp:lastPrinted>
  <dcterms:created xsi:type="dcterms:W3CDTF">2023-12-24T08:43:34Z</dcterms:created>
  <dcterms:modified xsi:type="dcterms:W3CDTF">2024-01-04T06:47:24Z</dcterms:modified>
</cp:coreProperties>
</file>