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P:\2023\330 - מנשה\מאור\כבישים 5,6,7\חומר העלאה לאתר\"/>
    </mc:Choice>
  </mc:AlternateContent>
  <xr:revisionPtr revIDLastSave="0" documentId="13_ncr:1_{D8870DB8-86FE-4823-8692-7055D5C916AB}" xr6:coauthVersionLast="47" xr6:coauthVersionMax="47" xr10:uidLastSave="{00000000-0000-0000-0000-000000000000}"/>
  <bookViews>
    <workbookView xWindow="-28920" yWindow="-120" windowWidth="29040" windowHeight="15840" xr2:uid="{00000000-000D-0000-FFFF-FFFF00000000}"/>
  </bookViews>
  <sheets>
    <sheet name="report_sources_19.12.2008_12-05" sheetId="1" r:id="rId1"/>
  </sheets>
  <definedNames>
    <definedName name="tab">'report_sources_19.12.2008_12-05'!$G$13:$I$414</definedName>
    <definedName name="_xlnm.Print_Area" localSheetId="0">'report_sources_19.12.2008_12-05'!$A$1:$F$440</definedName>
    <definedName name="_xlnm.Print_Titles" localSheetId="0">'report_sources_19.12.2008_12-05'!$1:$2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6" i="1" l="1"/>
  <c r="D430" i="1"/>
  <c r="F384" i="1"/>
  <c r="F383" i="1"/>
  <c r="F382" i="1"/>
  <c r="F381" i="1"/>
  <c r="F380" i="1"/>
  <c r="F385" i="1" s="1"/>
  <c r="F387" i="1" s="1"/>
  <c r="F369" i="1"/>
  <c r="F371" i="1" s="1"/>
  <c r="D454" i="1" s="1"/>
  <c r="F368" i="1"/>
  <c r="F367" i="1"/>
  <c r="F362" i="1"/>
  <c r="F361" i="1"/>
  <c r="F363" i="1" s="1"/>
  <c r="F365" i="1" s="1"/>
  <c r="F352" i="1"/>
  <c r="F351" i="1"/>
  <c r="F353" i="1" s="1"/>
  <c r="F355" i="1" s="1"/>
  <c r="D451" i="1" s="1"/>
  <c r="F346" i="1"/>
  <c r="F345" i="1"/>
  <c r="F347" i="1" s="1"/>
  <c r="F349" i="1" s="1"/>
  <c r="D450" i="1" s="1"/>
  <c r="F336" i="1"/>
  <c r="F338" i="1" s="1"/>
  <c r="D449" i="1" s="1"/>
  <c r="F335" i="1"/>
  <c r="F334" i="1"/>
  <c r="F333" i="1"/>
  <c r="F332" i="1"/>
  <c r="F331" i="1"/>
  <c r="F329" i="1"/>
  <c r="D448" i="1" s="1"/>
  <c r="F327" i="1"/>
  <c r="F326" i="1"/>
  <c r="F321" i="1"/>
  <c r="F320" i="1"/>
  <c r="F322" i="1" s="1"/>
  <c r="F324" i="1" s="1"/>
  <c r="D447" i="1" s="1"/>
  <c r="F315" i="1"/>
  <c r="F314" i="1"/>
  <c r="F316" i="1" s="1"/>
  <c r="F318" i="1" s="1"/>
  <c r="D446" i="1" s="1"/>
  <c r="F309" i="1"/>
  <c r="F308" i="1"/>
  <c r="F307" i="1"/>
  <c r="F306" i="1"/>
  <c r="F305" i="1"/>
  <c r="F304" i="1"/>
  <c r="F303" i="1"/>
  <c r="F302" i="1"/>
  <c r="F301" i="1"/>
  <c r="F300" i="1"/>
  <c r="F299" i="1"/>
  <c r="F298" i="1"/>
  <c r="F310" i="1" s="1"/>
  <c r="F312" i="1" s="1"/>
  <c r="F297" i="1"/>
  <c r="F296" i="1"/>
  <c r="F288" i="1"/>
  <c r="F290" i="1" s="1"/>
  <c r="D443" i="1" s="1"/>
  <c r="F287" i="1"/>
  <c r="F286" i="1"/>
  <c r="F281" i="1"/>
  <c r="F280" i="1"/>
  <c r="F279" i="1"/>
  <c r="F282" i="1" s="1"/>
  <c r="F284" i="1" s="1"/>
  <c r="F270" i="1"/>
  <c r="F271" i="1" s="1"/>
  <c r="F273" i="1" s="1"/>
  <c r="F269" i="1"/>
  <c r="F255" i="1"/>
  <c r="F254" i="1"/>
  <c r="F253" i="1"/>
  <c r="F252" i="1"/>
  <c r="F251" i="1"/>
  <c r="F256" i="1" s="1"/>
  <c r="F258" i="1" s="1"/>
  <c r="F240" i="1"/>
  <c r="F241" i="1" s="1"/>
  <c r="F243" i="1" s="1"/>
  <c r="F239" i="1"/>
  <c r="F230" i="1"/>
  <c r="F231" i="1" s="1"/>
  <c r="F233" i="1" s="1"/>
  <c r="D433" i="1" s="1"/>
  <c r="F229" i="1"/>
  <c r="F224" i="1"/>
  <c r="F223" i="1"/>
  <c r="F225" i="1" s="1"/>
  <c r="F227" i="1" s="1"/>
  <c r="D432" i="1" s="1"/>
  <c r="F213" i="1"/>
  <c r="F212" i="1"/>
  <c r="F211" i="1"/>
  <c r="F210" i="1"/>
  <c r="F209" i="1"/>
  <c r="F214" i="1" s="1"/>
  <c r="F216" i="1" s="1"/>
  <c r="D431" i="1" s="1"/>
  <c r="F207" i="1"/>
  <c r="F205" i="1"/>
  <c r="F204" i="1"/>
  <c r="F199" i="1"/>
  <c r="F200" i="1" s="1"/>
  <c r="F202" i="1" s="1"/>
  <c r="D429" i="1" s="1"/>
  <c r="F198" i="1"/>
  <c r="F193" i="1"/>
  <c r="F192" i="1"/>
  <c r="F194" i="1" s="1"/>
  <c r="F196" i="1" s="1"/>
  <c r="D428" i="1" s="1"/>
  <c r="F187" i="1"/>
  <c r="F186" i="1"/>
  <c r="F185" i="1"/>
  <c r="F184" i="1"/>
  <c r="F183" i="1"/>
  <c r="F182" i="1"/>
  <c r="F181" i="1"/>
  <c r="F180" i="1"/>
  <c r="F179" i="1"/>
  <c r="F178" i="1"/>
  <c r="F177" i="1"/>
  <c r="F176" i="1"/>
  <c r="F188" i="1" s="1"/>
  <c r="F190" i="1" s="1"/>
  <c r="F175" i="1"/>
  <c r="F167" i="1"/>
  <c r="F169" i="1" s="1"/>
  <c r="D425" i="1" s="1"/>
  <c r="F166" i="1"/>
  <c r="F165" i="1"/>
  <c r="F160" i="1"/>
  <c r="F159" i="1"/>
  <c r="F158" i="1"/>
  <c r="F161" i="1" s="1"/>
  <c r="F163" i="1" s="1"/>
  <c r="F157" i="1"/>
  <c r="F149" i="1"/>
  <c r="F151" i="1" s="1"/>
  <c r="F148" i="1"/>
  <c r="F147" i="1"/>
  <c r="F133" i="1"/>
  <c r="F132" i="1"/>
  <c r="F131" i="1"/>
  <c r="F130" i="1"/>
  <c r="F129" i="1"/>
  <c r="F134" i="1" s="1"/>
  <c r="F136" i="1" s="1"/>
  <c r="F118" i="1"/>
  <c r="F120" i="1" s="1"/>
  <c r="D417" i="1" s="1"/>
  <c r="F117" i="1"/>
  <c r="F116" i="1"/>
  <c r="F111" i="1"/>
  <c r="F110" i="1"/>
  <c r="F109" i="1"/>
  <c r="F112" i="1" s="1"/>
  <c r="F114" i="1" s="1"/>
  <c r="F108" i="1"/>
  <c r="F100" i="1"/>
  <c r="F102" i="1" s="1"/>
  <c r="D414" i="1" s="1"/>
  <c r="F99" i="1"/>
  <c r="F98" i="1"/>
  <c r="F93" i="1"/>
  <c r="F92" i="1"/>
  <c r="F91" i="1"/>
  <c r="F94" i="1" s="1"/>
  <c r="F96" i="1" s="1"/>
  <c r="D413" i="1" s="1"/>
  <c r="F81" i="1"/>
  <c r="F80" i="1"/>
  <c r="F79" i="1"/>
  <c r="F78" i="1"/>
  <c r="F82" i="1" s="1"/>
  <c r="F84" i="1" s="1"/>
  <c r="D412" i="1" s="1"/>
  <c r="F73" i="1"/>
  <c r="F74" i="1" s="1"/>
  <c r="F76" i="1" s="1"/>
  <c r="D411" i="1" s="1"/>
  <c r="F69" i="1"/>
  <c r="F71" i="1" s="1"/>
  <c r="D410" i="1" s="1"/>
  <c r="F68" i="1"/>
  <c r="F67" i="1"/>
  <c r="F62" i="1"/>
  <c r="F61" i="1"/>
  <c r="F63" i="1" s="1"/>
  <c r="F65" i="1" s="1"/>
  <c r="D409" i="1" s="1"/>
  <c r="F56" i="1"/>
  <c r="F55" i="1"/>
  <c r="F54" i="1"/>
  <c r="F53" i="1"/>
  <c r="F52" i="1"/>
  <c r="F51" i="1"/>
  <c r="F50" i="1"/>
  <c r="F49" i="1"/>
  <c r="F48" i="1"/>
  <c r="F47" i="1"/>
  <c r="F46" i="1"/>
  <c r="F45" i="1"/>
  <c r="F44" i="1"/>
  <c r="F43" i="1"/>
  <c r="F42" i="1"/>
  <c r="F41" i="1"/>
  <c r="F40" i="1"/>
  <c r="F39" i="1"/>
  <c r="F57" i="1" s="1"/>
  <c r="F59" i="1" s="1"/>
  <c r="F38" i="1"/>
  <c r="F32" i="1"/>
  <c r="D406" i="1" s="1"/>
  <c r="F30" i="1"/>
  <c r="F29" i="1"/>
  <c r="F28" i="1"/>
  <c r="F27" i="1"/>
  <c r="F23" i="1"/>
  <c r="F25" i="1" s="1"/>
  <c r="F22" i="1"/>
  <c r="F21" i="1"/>
  <c r="F20" i="1"/>
  <c r="F19" i="1"/>
  <c r="F18" i="1"/>
  <c r="F9" i="1"/>
  <c r="F8" i="1"/>
  <c r="F10" i="1" s="1"/>
  <c r="F12" i="1" s="1"/>
  <c r="D422" i="1" l="1"/>
  <c r="F152" i="1"/>
  <c r="F154" i="1" s="1"/>
  <c r="D435" i="1"/>
  <c r="F245" i="1"/>
  <c r="F247" i="1" s="1"/>
  <c r="E436" i="1" s="1"/>
  <c r="F356" i="1"/>
  <c r="F358" i="1" s="1"/>
  <c r="E452" i="1" s="1"/>
  <c r="D445" i="1"/>
  <c r="F170" i="1"/>
  <c r="F172" i="1" s="1"/>
  <c r="E426" i="1" s="1"/>
  <c r="D424" i="1"/>
  <c r="D427" i="1"/>
  <c r="F234" i="1"/>
  <c r="F236" i="1" s="1"/>
  <c r="E434" i="1" s="1"/>
  <c r="F260" i="1"/>
  <c r="F262" i="1" s="1"/>
  <c r="E438" i="1" s="1"/>
  <c r="D437" i="1"/>
  <c r="D440" i="1"/>
  <c r="F274" i="1"/>
  <c r="F276" i="1" s="1"/>
  <c r="F13" i="1"/>
  <c r="F15" i="1" s="1"/>
  <c r="D403" i="1"/>
  <c r="D442" i="1"/>
  <c r="F291" i="1"/>
  <c r="F293" i="1" s="1"/>
  <c r="E444" i="1" s="1"/>
  <c r="F389" i="1"/>
  <c r="F391" i="1" s="1"/>
  <c r="E457" i="1" s="1"/>
  <c r="D456" i="1"/>
  <c r="D405" i="1"/>
  <c r="F33" i="1"/>
  <c r="F35" i="1" s="1"/>
  <c r="E407" i="1" s="1"/>
  <c r="D416" i="1"/>
  <c r="F123" i="1"/>
  <c r="F125" i="1" s="1"/>
  <c r="E418" i="1" s="1"/>
  <c r="F138" i="1"/>
  <c r="F140" i="1" s="1"/>
  <c r="E420" i="1" s="1"/>
  <c r="D419" i="1"/>
  <c r="D453" i="1"/>
  <c r="F374" i="1"/>
  <c r="F376" i="1" s="1"/>
  <c r="E455" i="1" s="1"/>
  <c r="D408" i="1"/>
  <c r="F103" i="1"/>
  <c r="F105" i="1" s="1"/>
  <c r="E415" i="1" s="1"/>
  <c r="E423" i="1" l="1"/>
  <c r="F263" i="1"/>
  <c r="E441" i="1"/>
  <c r="F392" i="1"/>
  <c r="E404" i="1"/>
  <c r="F141" i="1"/>
  <c r="F264" i="1" l="1"/>
  <c r="F265" i="1" s="1"/>
  <c r="F439" i="1" s="1"/>
  <c r="F143" i="1"/>
  <c r="F142" i="1"/>
  <c r="F394" i="1"/>
  <c r="F458" i="1" s="1"/>
  <c r="F393" i="1"/>
  <c r="F421" i="1" l="1"/>
  <c r="F397" i="1" l="1"/>
  <c r="F398" i="1" s="1"/>
  <c r="F459" i="1" l="1"/>
  <c r="F399" i="1"/>
  <c r="F400" i="1" s="1"/>
  <c r="F460" i="1" s="1"/>
</calcChain>
</file>

<file path=xl/sharedStrings.xml><?xml version="1.0" encoding="utf-8"?>
<sst xmlns="http://schemas.openxmlformats.org/spreadsheetml/2006/main" count="828" uniqueCount="572">
  <si>
    <t xml:space="preserve">שם הקבלן המציע:    </t>
  </si>
  <si>
    <t>סעיף </t>
  </si>
  <si>
    <t>תאור </t>
  </si>
  <si>
    <t>יחידה </t>
  </si>
  <si>
    <t>כמות </t>
  </si>
  <si>
    <t>מחיר </t>
  </si>
  <si>
    <t>סהכ </t>
  </si>
  <si>
    <t>תיק קבלן : 1-מירב</t>
  </si>
  <si>
    <t>01</t>
  </si>
  <si>
    <t>כביש מס` 4</t>
  </si>
  <si>
    <t>01.08</t>
  </si>
  <si>
    <t>עבודות תאורה</t>
  </si>
  <si>
    <t>01.08.01</t>
  </si>
  <si>
    <t>עבודות הכנה לתאורה</t>
  </si>
  <si>
    <t>01.08.01.1010</t>
  </si>
  <si>
    <t>יסוד לעמוד תאורה, במידות 40X40X60 ס""מ, מבטון ב-30 לרבות: חפירה, שרוולי מעבר, הארקת יסוד, בטון, ברזל זיון, ברגי עיגון, אומים ודיסקיות, מילוי החללים בצדי היסוד, מילוי המרווח בין פלטת היסוד והיסוד וציפוי אספלט (אם נדרש)</t>
  </si>
  <si>
    <t>יח`</t>
  </si>
  <si>
    <t>01.08.01.1030</t>
  </si>
  <si>
    <t>יסוד לעמוד תאורה, במידות 60X60X80 ס""מ, מבטון ב-30 לרבות: חפירה, שרוולי מעבר, הארקת יסוד, בטון, ברזל זיון, ברגי עיגון, אומים ודיסקיות, מילוי החללים בצדי היסוד, מילוי המרווח בין פלטת היסוד והיסוד וציפוי אספלט (אם נדרש)</t>
  </si>
  <si>
    <t xml:space="preserve">סה"כ עבודות הכנה לתאורה (01.08.01) </t>
  </si>
  <si>
    <t xml:space="preserve">הנחה באחוזים ל עבודות הכנה לתאורה (01.08.01) </t>
  </si>
  <si>
    <t xml:space="preserve">סך הכל עבודות הכנה לתאורה (01.08.01) </t>
  </si>
  <si>
    <t xml:space="preserve">סה"כ עבודות תאורה (01.08) </t>
  </si>
  <si>
    <t xml:space="preserve">הנחה באחוזים ל עבודות תאורה (01.08) </t>
  </si>
  <si>
    <t xml:space="preserve">סך הכל עבודות תאורה (01.08) </t>
  </si>
  <si>
    <t>01.40</t>
  </si>
  <si>
    <t>עבודות פיתוח</t>
  </si>
  <si>
    <t>01.40.02</t>
  </si>
  <si>
    <t>אבני שפה ,גן ותיחום</t>
  </si>
  <si>
    <t>01.40.02.0020</t>
  </si>
  <si>
    <t>אבן שפה לכביש במידות 17/25/100 ס""מ, לרבות יסוד ומשענת בטון, גוון אפור</t>
  </si>
  <si>
    <t>מ`</t>
  </si>
  <si>
    <t>01.40.02.0029</t>
  </si>
  <si>
    <t>אבן אי תנועה משופעת, במידות 23/23/100 ס""מ לרבות יסוד ומשענת בטון, גוון אפור</t>
  </si>
  <si>
    <t>01.40.02.0032</t>
  </si>
  <si>
    <t>נגיש- אבן מעבר אי תנועה ללא פאזה לנכים, במידות 23/15/50 ס""מ לרבות יסוד ומשענת בטון, גוון אפור לכיכר</t>
  </si>
  <si>
    <t>01.40.02.0081</t>
  </si>
  <si>
    <t>אבן תעלה חד או דו שיפועית במידות 30/10/50 ס""מ לרבות תושבת בטון, גוון אפור</t>
  </si>
  <si>
    <t>01.40.02.0600</t>
  </si>
  <si>
    <t>אבן גן במידות 10/20/100 ס""מ לרבות יסוד ומשענת בטון, גוון אפור</t>
  </si>
  <si>
    <t xml:space="preserve">סה"כ אבני שפה ,גן ותיחום (01.40.02) </t>
  </si>
  <si>
    <t xml:space="preserve">הנחה באחוזים ל אבני שפה ,גן ותיחום (01.40.02) </t>
  </si>
  <si>
    <t xml:space="preserve">סך הכל אבני שפה ,גן ותיחום (01.40.02) </t>
  </si>
  <si>
    <t>01.40.53</t>
  </si>
  <si>
    <t>ריצוף שבילים ומדרכות</t>
  </si>
  <si>
    <t>01.40.53.0311</t>
  </si>
  <si>
    <t>ריצוף באבנים משתלבות בעובי 6 ס""מ, מלבניות במידות 10/20 ס""מ או רבועיות במידות 20/20 ס""מ, לרבות חול 5 ס""מ (לא כולל מצע), גוון צבעוני - על בסיס מלט אפור</t>
  </si>
  <si>
    <t>מ``ר</t>
  </si>
  <si>
    <t>01.40.53.0317</t>
  </si>
  <si>
    <t>ריצוף באבנים משתלבות בעובי 8 ס""מ, דגם ""נובה"" או ש""ע, במידות 10/20 ס""מ, לרבות חול 5 ס""מ (לא כולל יריעות גיאוטכניות ומצע), בגמר אפקט מעונן, בגוונים שונים על בסיס מלט לבן/אפור</t>
  </si>
  <si>
    <t>01.40.53.2512</t>
  </si>
  <si>
    <t>נגיש- אבן סימון/אזהרה מוביל לאנשים כבדי ראיה (עם בליטות או פסים) בהנמכת ריצוף במעברי חציה, במידות 10/10/6 ס""מ, בגוון צבעוני על בסיס מלט לבן (סופר סטון) ו/או גוון לבן ו/או צהוב ו/או גווני קוקטייל</t>
  </si>
  <si>
    <t xml:space="preserve">סה"כ ריצוף שבילים ומדרכות (01.40.53) </t>
  </si>
  <si>
    <t xml:space="preserve">הנחה באחוזים ל ריצוף שבילים ומדרכות (01.40.53) </t>
  </si>
  <si>
    <t xml:space="preserve">סך הכל ריצוף שבילים ומדרכות (01.40.53) </t>
  </si>
  <si>
    <t xml:space="preserve">סה"כ עבודות פיתוח (01.40) </t>
  </si>
  <si>
    <t xml:space="preserve">הנחה באחוזים ל עבודות פיתוח (01.40) </t>
  </si>
  <si>
    <t xml:space="preserve">סך הכל עבודות פיתוח (01.40) </t>
  </si>
  <si>
    <t>01.51</t>
  </si>
  <si>
    <t>עבודות סלילת כבישים</t>
  </si>
  <si>
    <t>01.51.10</t>
  </si>
  <si>
    <t>תת פרק 01.51.10</t>
  </si>
  <si>
    <t>01.51.10.0005</t>
  </si>
  <si>
    <t>פינוי פסולת (של אחרים) הקיימת באתר - לפני תחילת עבודות הקבלן בשטח. הפינוי למקום שפך מאושר ע""י הרשויות לכמות כוללת מעל 20 מ""ק, למרחק של עד 15 ק""מ מהאתר. המחיר כולל העמסה ואינו כולל תשלום אגרות</t>
  </si>
  <si>
    <t>מ`ק</t>
  </si>
  <si>
    <t>01.51.10.0019</t>
  </si>
  <si>
    <t>חישוף השטח בעובי עד 20 ס""מ</t>
  </si>
  <si>
    <t>01.51.10.0036</t>
  </si>
  <si>
    <t>עקירת גדמי עצים שהיקף גזעם הנמדד בגובה 0.5 מ` מעל פני הקרקע הינו מעל 10 ס""מ ועד 20 ס""מ, לרבות ריסוס הבור, מילוי הבור והידוק (המחיר ל-6 עצים מינימום, עבור כמות קטנה יותר - ראה הערות בתחילת תת הפרק), כופר ע""ח המזמין</t>
  </si>
  <si>
    <t>01.51.10.0059</t>
  </si>
  <si>
    <t>עקירת גדר חיה ברוחב עד 1.0 מ` ובגובה עד 1.5 מ`</t>
  </si>
  <si>
    <t>01.51.10.0076</t>
  </si>
  <si>
    <t>פירוק והעתקת צינור מים עד קוטר ""3 (באזור לא סלעי), לרבות ניתוק הצינור והעברתו למקום החדש, חפירה בעומק עד 2 מ` החזרת החומר החפור והידוקו. המחיר לא כולל את התחברות הצינור לקווי מים קיימים. סעיפי התחברות ראה בתת-פרק 07.011</t>
  </si>
  <si>
    <t>01.51.10.0078</t>
  </si>
  <si>
    <t>פירוק והעתקת צינור מים בקוטר ""6-""4 (באזור לא סלעי), לרבות ניתוק הצינור והעברתו למקום החדש, חפירה בעומק עד 2 מ` החזרת החומר החפור והידוקו. המחיר לא כולל את התחברות הצינור לקווי מים קיימים. סעיפי התחברות ראה בתת-פרק 07.011</t>
  </si>
  <si>
    <t>01.51.10.0104</t>
  </si>
  <si>
    <t>התקנה בלבד של ברז כיבוי אש (הידרנט) שפורק, קוטר ""2, מחובר בהברגה, לרבות גוש בטון לעיגון</t>
  </si>
  <si>
    <t>01.51.10.0220</t>
  </si>
  <si>
    <t>התאמת גובה תאי מים או ביוב לגובה עד 30 ס""מ (ללא פירוק תקרה), כולל פרוק והרכבה מחדש של מכסה או רשת קיימים</t>
  </si>
  <si>
    <t>01.51.10.0245</t>
  </si>
  <si>
    <t>הגבהת תאי קליטה עם רשת אחת לגובה עד 30 ס""מ</t>
  </si>
  <si>
    <t>01.51.10.0310</t>
  </si>
  <si>
    <t>הריסת מתקני כניסה או יציאה של מעבירי מים (מובל סגור)</t>
  </si>
  <si>
    <t>01.51.10.0400</t>
  </si>
  <si>
    <t>פירוק מיסעת אספלט/בטון בעובי עד 8 ס""מ</t>
  </si>
  <si>
    <t>01.51.10.0405</t>
  </si>
  <si>
    <t>פירוק מיסעת בטון מזוין בעובי עד 10 ס""מ</t>
  </si>
  <si>
    <t>01.51.10.0474</t>
  </si>
  <si>
    <t>פירוק מסלעה, לרבות פינוייה</t>
  </si>
  <si>
    <t>01.51.10.0476</t>
  </si>
  <si>
    <t>פירוק זהיר של מסלעה קיימת מגושי סלע טבעיים גודל אבן מעל 0.5 מ""ק, לרבות ניקוי הסלעים והתקנתם מחדש באתר עבודה</t>
  </si>
  <si>
    <t>01.51.10.0534</t>
  </si>
  <si>
    <t>פירוק זהיר לשימוש חוזר של שער פלדה חד כנפי להולכי רגל מכל סוג שהוא</t>
  </si>
  <si>
    <t>01.51.10.0535</t>
  </si>
  <si>
    <t>פירוק זהיר של שער פלדה חד כנפי להולכי רגל מכל סוג שהוא והתקנתו מחדש, לרבות יסוד חדש</t>
  </si>
  <si>
    <t>01.51.10.0900</t>
  </si>
  <si>
    <t>המתאמת גובה של כניסה למגרש כולל עבודות עפר , פרוקים והעתקות והשלמת שבילים ודרכי גישה בהתאם לקיים</t>
  </si>
  <si>
    <t>קומפלט</t>
  </si>
  <si>
    <t>01.51.10.1530</t>
  </si>
  <si>
    <t>פירוק זהיר של מבנה תחנת אוטובוס (כדוגמת ""פוסטר מדיה"") לרבות פירוק יסודות וניתוק ממערכת החשמל והעתקתו למקום חדש (באותו אתר), לרבות יסודות וחיבור למערכת החשמל (המחיר אינו כולל הובלה לאתר אחר)</t>
  </si>
  <si>
    <t>01.51.10.9001</t>
  </si>
  <si>
    <t>פירוק זהיר של שער חשמלי והתקנתו מחדש .לרבות כל העבודות הנדרשות של העתקה מושלמת כולל חיבורי חשמל .</t>
  </si>
  <si>
    <t xml:space="preserve">סה"כ תת פרק 01.51.10 (01.51.10) </t>
  </si>
  <si>
    <t xml:space="preserve">הנחה באחוזים ל תת פרק 01.51.10 (01.51.10) </t>
  </si>
  <si>
    <t xml:space="preserve">סך הכל תת פרק 01.51.10 (01.51.10) </t>
  </si>
  <si>
    <t>01.51.20</t>
  </si>
  <si>
    <t>תת פרק 01.51.20</t>
  </si>
  <si>
    <t>01.51.20.0010</t>
  </si>
  <si>
    <t>חפירה כללית בשטח לרבות העמסה, הובלה, פיזור, הידוק רגיל ופינוי עודפי חפירה מאתר העבודה, לכמות מעל 5000 מ""ק</t>
  </si>
  <si>
    <t>01.51.20.0130</t>
  </si>
  <si>
    <t>יישור והידוק מבוקר של שתית לכבישים ומדרכות עד גובה 20 ס""מ (±)</t>
  </si>
  <si>
    <t xml:space="preserve">סה"כ תת פרק 01.51.20 (01.51.20) </t>
  </si>
  <si>
    <t xml:space="preserve">הנחה באחוזים ל תת פרק 01.51.20 (01.51.20) </t>
  </si>
  <si>
    <t xml:space="preserve">סך הכל תת פרק 01.51.20 (01.51.20) </t>
  </si>
  <si>
    <t>01.51.30</t>
  </si>
  <si>
    <t>תת פרק 01.51.30</t>
  </si>
  <si>
    <t>01.51.30.0010</t>
  </si>
  <si>
    <t>מצע סוג א` לרבות פיזור והידוק מבוקר, המצע יסופק ממחצבה מאושרת. המחיר הינו לכמות מעל 500 מ""ק</t>
  </si>
  <si>
    <t>01.51.30.0210</t>
  </si>
  <si>
    <t>אדמה גננית, לרבות פיזור בשטח - בכמויות גדולות מעל 20 מ""ק</t>
  </si>
  <si>
    <t xml:space="preserve">סה"כ תת פרק 01.51.30 (01.51.30) </t>
  </si>
  <si>
    <t xml:space="preserve">הנחה באחוזים ל תת פרק 01.51.30 (01.51.30) </t>
  </si>
  <si>
    <t xml:space="preserve">סך הכל תת פרק 01.51.30 (01.51.30) </t>
  </si>
  <si>
    <t>01.51.32</t>
  </si>
  <si>
    <t>תת פרק 01.51.32</t>
  </si>
  <si>
    <t>01.51.32.0120</t>
  </si>
  <si>
    <t>רשת גיאוגריד דו-כיוונית מסוג ""TENSAR-SS30"" או ""Tenax LBO"" או ש""ע לשריון של שתית ומצעים, עשויה מפוליפרופילן, מתוחה ומוצמדת לקרקע, עם חפיפה מינימלית של 30 ס""מ, חוזק מתיחה נומינלי של 30 ק""נ/מ` בשטח מעל 2500 מ""ר, כאשר הביצוע הינו במקום אחד</t>
  </si>
  <si>
    <t xml:space="preserve">סה"כ תת פרק 01.51.32 (01.51.32) </t>
  </si>
  <si>
    <t xml:space="preserve">הנחה באחוזים ל תת פרק 01.51.32 (01.51.32) </t>
  </si>
  <si>
    <t xml:space="preserve">סך הכל תת פרק 01.51.32 (01.51.32) </t>
  </si>
  <si>
    <t>01.51.40</t>
  </si>
  <si>
    <t>תת פרק 01.51.40</t>
  </si>
  <si>
    <t>01.51.40.0011</t>
  </si>
  <si>
    <t>ציפוי יסוד באימולסיה ביטומנית בשיעור של 0.8-1.2 ק""ג/מ``ר</t>
  </si>
  <si>
    <t>01.51.40.0016</t>
  </si>
  <si>
    <t>ציפוי מאחה באימולסיה ביטומנית בשיעור של 0.5 ק""ג/מ``ר</t>
  </si>
  <si>
    <t>01.51.40.0021</t>
  </si>
  <si>
    <t>שכבה מקשרת מבטון אספלט בעובי 5 ס""מ מתערובת עם אבן דולומיט גודל מקסימלי 19 מ""מ (""3/4), ביטומן 70-10 PG, לרבות פיזור והידוק</t>
  </si>
  <si>
    <t>01.51.40.0051</t>
  </si>
  <si>
    <t>שכבת תשתית מאספלט אמבי""ט בעובי 8 ס""מ בשכבת אחת מתערובת עם אבן דולומיט גודל מקסימלי 37.5 מ""מ (""1/2 1 ), ביטומן 68-10 PG, לרבות פיזור והידוק</t>
  </si>
  <si>
    <t xml:space="preserve">סה"כ תת פרק 01.51.40 (01.51.40) </t>
  </si>
  <si>
    <t xml:space="preserve">הנחה באחוזים ל תת פרק 01.51.40 (01.51.40) </t>
  </si>
  <si>
    <t xml:space="preserve">סך הכל תת פרק 01.51.40 (01.51.40) </t>
  </si>
  <si>
    <t>01.51.54</t>
  </si>
  <si>
    <t>עבודות הכנה ופרוק</t>
  </si>
  <si>
    <t>01.51.55</t>
  </si>
  <si>
    <t>עבודות עפר</t>
  </si>
  <si>
    <t>01.51.56</t>
  </si>
  <si>
    <t>מצעים ותשתיות</t>
  </si>
  <si>
    <t>01.51.57</t>
  </si>
  <si>
    <t>יריעות שיריון ובד גיאוטכני</t>
  </si>
  <si>
    <t>01.51.58</t>
  </si>
  <si>
    <t>עבודות אספלט</t>
  </si>
  <si>
    <t>01.51.60</t>
  </si>
  <si>
    <t>תאי קליטה</t>
  </si>
  <si>
    <t>01.51.60.0050</t>
  </si>
  <si>
    <t>תא קליטה ראשי במידות 76/37 ס""מ ובעומק 1.25 מ` ללא אבן שפה, מס` רשתות 1 ומסגרת, ממין C250 (25 טון)</t>
  </si>
  <si>
    <t>01.51.60.0084</t>
  </si>
  <si>
    <t>תא קליטה ראשי במידות 80/45 ס""מ ובעומק מעל 1.75 מ` ועד 2.0 מ` לרבות אבן שפה מיצקת, מס` רשתות 1 ומסגרת, ממין D400 (40 טון)</t>
  </si>
  <si>
    <t>01.51.60.0086</t>
  </si>
  <si>
    <t>תוספת לתא קליטה ראשי במידות 80/45 ס""מ עבור תא קליטה אמצעי/סופי במידות 80/45 ס""מ ובעומק פנים 0.50 מ`, לרבות אבן שפה מיצקת, מס` רשתות 1 ומסגרת, ממין D400 (40 טון)</t>
  </si>
  <si>
    <t xml:space="preserve">סה"כ תאי קליטה (01.51.60) </t>
  </si>
  <si>
    <t xml:space="preserve">הנחה באחוזים ל תאי קליטה (01.51.60) </t>
  </si>
  <si>
    <t xml:space="preserve">סך הכל תאי קליטה (01.51.60) </t>
  </si>
  <si>
    <t>01.51.63</t>
  </si>
  <si>
    <t>מעבירי מים ותעלות</t>
  </si>
  <si>
    <t>01.51.63.0020</t>
  </si>
  <si>
    <t>ציפוי אבן מושקעת בטיט צמנט בעובי 30 ס""מ למדרונות</t>
  </si>
  <si>
    <t>01.51.63.0050</t>
  </si>
  <si>
    <t>מתקני כניסה ויציאה למעבירי מים (מובל סגור) מבטון מזוין. המחיר כולל זיון (לפי 80 ק""ג/מ""ק)</t>
  </si>
  <si>
    <t xml:space="preserve">סה"כ מעבירי מים ותעלות (01.51.63) </t>
  </si>
  <si>
    <t xml:space="preserve">הנחה באחוזים ל מעבירי מים ותעלות (01.51.63) </t>
  </si>
  <si>
    <t xml:space="preserve">סך הכל מעבירי מים ותעלות (01.51.63) </t>
  </si>
  <si>
    <t xml:space="preserve">סה"כ עבודות סלילת כבישים (01.51) </t>
  </si>
  <si>
    <t xml:space="preserve">הנחה באחוזים ל עבודות סלילת כבישים (01.51) </t>
  </si>
  <si>
    <t xml:space="preserve">סך הכל עבודות סלילת כבישים (01.51) </t>
  </si>
  <si>
    <t>01.57</t>
  </si>
  <si>
    <t>ניקוז</t>
  </si>
  <si>
    <t>01.57.51</t>
  </si>
  <si>
    <t>תת פרק 01.57.51</t>
  </si>
  <si>
    <t>01.57.51.0032</t>
  </si>
  <si>
    <t>צינורות מבטון מזוין לפי ת""י 27 סוג 1 עם אטם תיקני על ה""זכר"" דרג 4 קוטר 40 ס""מ מונחים בקרקע בעומק מעל 1.25 מ` ועד 1.75 מ`, לרבות עבודות חפירה, עטיפת חול ומילוי חוזר</t>
  </si>
  <si>
    <t>01.57.51.0033</t>
  </si>
  <si>
    <t>צינורות מבטון מזוין לפי ת""י 27 סוג 1 עם אטם תיקני על ה""זכר"" דרג 4 קוטר 40 ס""מ מונחים בקרקע בעומק מעל 1.75 מ` ועד 2.25 מ`, לרבות עבודות חפירה, עטיפת חול ומילוי חוזר</t>
  </si>
  <si>
    <t>01.57.51.2042</t>
  </si>
  <si>
    <t>צינורות מבטון מזוין לפי ת""י 27 סוג 1 עם אטם מובנה ב""נקבה"" דרג 4 קוטר 50 ס""מ מונחים בקרקע בעומק מעל 1.75 מ` ועד 2.25 מ`, לרבות עבודות חפירה, עטיפת חול ומילוי חוזר</t>
  </si>
  <si>
    <t>01.57.51.2112</t>
  </si>
  <si>
    <t>צינורות מבטון מזוין לפי ת""י 27 סוג 1 עם אטם מובנה ב""נקבה"" דרג 5 קוטר 80 ס""מ מונחים בקרקע בעומק מעל 1.75 מ` ועד 2.25 מ`, לרבות עבודות חפירה, עטיפת חול ומילוי חוזר</t>
  </si>
  <si>
    <t xml:space="preserve">סה"כ תת פרק 01.57.51 (01.57.51) </t>
  </si>
  <si>
    <t xml:space="preserve">הנחה באחוזים ל תת פרק 01.57.51 (01.57.51) </t>
  </si>
  <si>
    <t xml:space="preserve">סך הכל תת פרק 01.57.51 (01.57.51) </t>
  </si>
  <si>
    <t>01.57.62</t>
  </si>
  <si>
    <t>תת פרק 01.57.62</t>
  </si>
  <si>
    <t>01.57.62.0120</t>
  </si>
  <si>
    <t>שוחות בקרה מלבניות מחוליות טרומיות במידות פנים 120/100 ס""מ, עם תא שיקוע ומכסה ב.ב. בקוטר 60 ס""מ ממין D400 (40 טון), שלבי דריכה וכל האביזרים, בעומק מעל 1.75 מ` ועד 2.25 מ`, לרבות עבודות חפירה ומילוי חוזר</t>
  </si>
  <si>
    <t>01.57.62.0230</t>
  </si>
  <si>
    <t>שוחות בקרה מלבניות מחוליות טרומיות במידות פנים 120/140 ס""מ, עם תא שיקוע ומכסה ב.ב. בקוטר 60 ס""מ ממין D400 (40 טון), שלבי דריכה וכל האביזרים, בעומק מעל 2.25 מ` ועד 2.75 מ`, לרבות עבודות חפירה ומילוי חוזר</t>
  </si>
  <si>
    <t xml:space="preserve">סה"כ תת פרק 01.57.62 (01.57.62) </t>
  </si>
  <si>
    <t xml:space="preserve">הנחה באחוזים ל תת פרק 01.57.62 (01.57.62) </t>
  </si>
  <si>
    <t xml:space="preserve">סך הכל תת פרק 01.57.62 (01.57.62) </t>
  </si>
  <si>
    <t>01.57.64</t>
  </si>
  <si>
    <t>צינורות בטון</t>
  </si>
  <si>
    <t>01.57.65</t>
  </si>
  <si>
    <t>תאי ניקוז מלבניות</t>
  </si>
  <si>
    <t xml:space="preserve">סה"כ ניקוז (01.57) </t>
  </si>
  <si>
    <t xml:space="preserve">הנחה באחוזים ל ניקוז (01.57) </t>
  </si>
  <si>
    <t xml:space="preserve">סך הכל ניקוז (01.57) </t>
  </si>
  <si>
    <t>01.60</t>
  </si>
  <si>
    <t>עבודות לפי ש""ע,יום ""ע</t>
  </si>
  <si>
    <t>01.60.30</t>
  </si>
  <si>
    <t>תת פרק 01.60.30</t>
  </si>
  <si>
    <t>01.60.30.0009</t>
  </si>
  <si>
    <t>הערות: 1. כולל מפעיל, לא כולל הובלה.2. י""ע = 9 שעות הפעלה, ערבי חג וערבי שישי - 6 שעות הפעלה, אלא אם נאמר אחרת בסעיף.3. באגר = מחפר הידראולי זחלי.4. שופל = יעה אופני.5. בובקט = מיני מחפרון אופני.</t>
  </si>
  <si>
    <t>01.60.30.0150</t>
  </si>
  <si>
    <t>מחפר הידראולי זחלי (באגר) כף 2-2.5 ירד""ק פטיש חציבה, 190-220 כ""ס - דגם קטרפילר 330</t>
  </si>
  <si>
    <t>01.60.30.0180</t>
  </si>
  <si>
    <t>מיני מחפרון אופני 30 כ""ס עם כף, מחפרון/מקדח קרקע ומטאטא - דגם בובקט מ-1995</t>
  </si>
  <si>
    <t>01.60.30.0190</t>
  </si>
  <si>
    <t>מחפרון זעיר 32-62 כ""ס משקל 2-3 טון - דגם בובקט 753</t>
  </si>
  <si>
    <t>י`ע</t>
  </si>
  <si>
    <t>01.60.30.0208</t>
  </si>
  <si>
    <t>בובקט עם מקרצפת ברוחב 0.5 מ`, לרבות הובלת הכלי, ללא פינוי החומר</t>
  </si>
  <si>
    <t>01.60.30.0400</t>
  </si>
  <si>
    <t>משאית רכינה שני צירים עם ארגז בקיבול 15-18 מ""ק לא פחות מ- 15 מ""ק</t>
  </si>
  <si>
    <t xml:space="preserve">סה"כ תת פרק 01.60.30 (01.60.30) </t>
  </si>
  <si>
    <t xml:space="preserve">הנחה באחוזים ל תת פרק 01.60.30 (01.60.30) </t>
  </si>
  <si>
    <t xml:space="preserve">סך הכל תת פרק 01.60.30 (01.60.30) </t>
  </si>
  <si>
    <t>01.60.66</t>
  </si>
  <si>
    <t>כלי עבודה מכנים</t>
  </si>
  <si>
    <t xml:space="preserve">סה"כ עבודות לפי ש""ע,יום ""ע (01.60) </t>
  </si>
  <si>
    <t xml:space="preserve">הנחה באחוזים ל עבודות לפי ש""ע,יום ""ע (01.60) </t>
  </si>
  <si>
    <t xml:space="preserve">סך הכל עבודות לפי ש""ע,יום ""ע (01.60) </t>
  </si>
  <si>
    <t xml:space="preserve">סה"כ כביש מס` 4 (01) </t>
  </si>
  <si>
    <t xml:space="preserve">הנחה באחוזים ל כביש מס` 4 (01) </t>
  </si>
  <si>
    <t xml:space="preserve">סה"כ לאחר הנחה כביש מס` 4 (01) </t>
  </si>
  <si>
    <t>02</t>
  </si>
  <si>
    <t>כביש מס` 5</t>
  </si>
  <si>
    <t>02.08</t>
  </si>
  <si>
    <t>02.08.01</t>
  </si>
  <si>
    <t>02.08.01.1010</t>
  </si>
  <si>
    <t>02.08.01.1030</t>
  </si>
  <si>
    <t xml:space="preserve">סה"כ עבודות הכנה לתאורה (02.08.01) </t>
  </si>
  <si>
    <t xml:space="preserve">הנחה באחוזים ל עבודות הכנה לתאורה (02.08.01) </t>
  </si>
  <si>
    <t xml:space="preserve">סך הכל עבודות הכנה לתאורה (02.08.01) </t>
  </si>
  <si>
    <t xml:space="preserve">סה"כ עבודות תאורה (02.08) </t>
  </si>
  <si>
    <t xml:space="preserve">הנחה באחוזים ל עבודות תאורה (02.08) </t>
  </si>
  <si>
    <t xml:space="preserve">סך הכל עבודות תאורה (02.08) </t>
  </si>
  <si>
    <t>02.40</t>
  </si>
  <si>
    <t>02.40.02</t>
  </si>
  <si>
    <t>02.40.02.0020</t>
  </si>
  <si>
    <t>02.40.02.0029</t>
  </si>
  <si>
    <t>02.40.02.0081</t>
  </si>
  <si>
    <t>02.40.02.0600</t>
  </si>
  <si>
    <t xml:space="preserve">סה"כ אבני שפה ,גן ותיחום (02.40.02) </t>
  </si>
  <si>
    <t xml:space="preserve">הנחה באחוזים ל אבני שפה ,גן ותיחום (02.40.02) </t>
  </si>
  <si>
    <t xml:space="preserve">סך הכל אבני שפה ,גן ותיחום (02.40.02) </t>
  </si>
  <si>
    <t>02.40.53</t>
  </si>
  <si>
    <t>02.40.53.0311</t>
  </si>
  <si>
    <t>02.40.53.2512</t>
  </si>
  <si>
    <t xml:space="preserve">סה"כ ריצוף שבילים ומדרכות (02.40.53) </t>
  </si>
  <si>
    <t xml:space="preserve">הנחה באחוזים ל ריצוף שבילים ומדרכות (02.40.53) </t>
  </si>
  <si>
    <t xml:space="preserve">סך הכל ריצוף שבילים ומדרכות (02.40.53) </t>
  </si>
  <si>
    <t xml:space="preserve">סה"כ עבודות פיתוח (02.40) </t>
  </si>
  <si>
    <t xml:space="preserve">הנחה באחוזים ל עבודות פיתוח (02.40) </t>
  </si>
  <si>
    <t xml:space="preserve">סך הכל עבודות פיתוח (02.40) </t>
  </si>
  <si>
    <t>02.51</t>
  </si>
  <si>
    <t>02.51.10</t>
  </si>
  <si>
    <t>תת פרק 02.51.10</t>
  </si>
  <si>
    <t>02.51.10.0005</t>
  </si>
  <si>
    <t>02.51.10.0019</t>
  </si>
  <si>
    <t>02.51.10.0036</t>
  </si>
  <si>
    <t>02.51.10.0059</t>
  </si>
  <si>
    <t>02.51.10.0076</t>
  </si>
  <si>
    <t>02.51.10.0078</t>
  </si>
  <si>
    <t>02.51.10.0220</t>
  </si>
  <si>
    <t>02.51.10.0310</t>
  </si>
  <si>
    <t>02.51.10.0400</t>
  </si>
  <si>
    <t>02.51.10.0405</t>
  </si>
  <si>
    <t>02.51.10.0474</t>
  </si>
  <si>
    <t>02.51.10.0476</t>
  </si>
  <si>
    <t>02.51.10.0900</t>
  </si>
  <si>
    <t xml:space="preserve">סה"כ תת פרק 02.51.10 (02.51.10) </t>
  </si>
  <si>
    <t xml:space="preserve">הנחה באחוזים ל תת פרק 02.51.10 (02.51.10) </t>
  </si>
  <si>
    <t xml:space="preserve">סך הכל תת פרק 02.51.10 (02.51.10) </t>
  </si>
  <si>
    <t>02.51.20</t>
  </si>
  <si>
    <t>תת פרק 02.51.20</t>
  </si>
  <si>
    <t>02.51.20.0010</t>
  </si>
  <si>
    <t>02.51.20.0130</t>
  </si>
  <si>
    <t xml:space="preserve">סה"כ תת פרק 02.51.20 (02.51.20) </t>
  </si>
  <si>
    <t xml:space="preserve">הנחה באחוזים ל תת פרק 02.51.20 (02.51.20) </t>
  </si>
  <si>
    <t xml:space="preserve">סך הכל תת פרק 02.51.20 (02.51.20) </t>
  </si>
  <si>
    <t>02.51.30</t>
  </si>
  <si>
    <t>תת פרק 02.51.30</t>
  </si>
  <si>
    <t>02.51.30.0010</t>
  </si>
  <si>
    <t>02.51.30.0210</t>
  </si>
  <si>
    <t xml:space="preserve">סה"כ תת פרק 02.51.30 (02.51.30) </t>
  </si>
  <si>
    <t xml:space="preserve">הנחה באחוזים ל תת פרק 02.51.30 (02.51.30) </t>
  </si>
  <si>
    <t xml:space="preserve">סך הכל תת פרק 02.51.30 (02.51.30) </t>
  </si>
  <si>
    <t>02.51.32</t>
  </si>
  <si>
    <t>תת פרק 02.51.32</t>
  </si>
  <si>
    <t>02.51.32.0120</t>
  </si>
  <si>
    <t xml:space="preserve">סה"כ תת פרק 02.51.32 (02.51.32) </t>
  </si>
  <si>
    <t xml:space="preserve">הנחה באחוזים ל תת פרק 02.51.32 (02.51.32) </t>
  </si>
  <si>
    <t xml:space="preserve">סך הכל תת פרק 02.51.32 (02.51.32) </t>
  </si>
  <si>
    <t>02.51.40</t>
  </si>
  <si>
    <t>תת פרק 02.51.40</t>
  </si>
  <si>
    <t>02.51.40.0011</t>
  </si>
  <si>
    <t>02.51.40.0016</t>
  </si>
  <si>
    <t>02.51.40.0021</t>
  </si>
  <si>
    <t>02.51.40.0029</t>
  </si>
  <si>
    <t>ציפוי שוליים מבטון אספלט בעובי 5 ס""מ מתערובת עם אבן דולומיט גודל מקסימלי 19 מ""מ (""3/4) או 25 מ""מ (""1), ביטומן 68-10 PG, לרבות פיזור והידוק</t>
  </si>
  <si>
    <t>02.51.40.0051</t>
  </si>
  <si>
    <t xml:space="preserve">סה"כ תת פרק 02.51.40 (02.51.40) </t>
  </si>
  <si>
    <t xml:space="preserve">הנחה באחוזים ל תת פרק 02.51.40 (02.51.40) </t>
  </si>
  <si>
    <t xml:space="preserve">סך הכל תת פרק 02.51.40 (02.51.40) </t>
  </si>
  <si>
    <t>02.51.54</t>
  </si>
  <si>
    <t>02.51.55</t>
  </si>
  <si>
    <t>02.51.56</t>
  </si>
  <si>
    <t>02.51.57</t>
  </si>
  <si>
    <t>02.51.58</t>
  </si>
  <si>
    <t>02.51.60</t>
  </si>
  <si>
    <t>02.51.60.0050</t>
  </si>
  <si>
    <t>02.51.60.0086</t>
  </si>
  <si>
    <t xml:space="preserve">סה"כ תאי קליטה (02.51.60) </t>
  </si>
  <si>
    <t xml:space="preserve">הנחה באחוזים ל תאי קליטה (02.51.60) </t>
  </si>
  <si>
    <t xml:space="preserve">סך הכל תאי קליטה (02.51.60) </t>
  </si>
  <si>
    <t>02.51.63</t>
  </si>
  <si>
    <t>02.51.63.0020</t>
  </si>
  <si>
    <t>02.51.63.0050</t>
  </si>
  <si>
    <t xml:space="preserve">סה"כ מעבירי מים ותעלות (02.51.63) </t>
  </si>
  <si>
    <t xml:space="preserve">הנחה באחוזים ל מעבירי מים ותעלות (02.51.63) </t>
  </si>
  <si>
    <t xml:space="preserve">סך הכל מעבירי מים ותעלות (02.51.63) </t>
  </si>
  <si>
    <t xml:space="preserve">סה"כ עבודות סלילת כבישים (02.51) </t>
  </si>
  <si>
    <t xml:space="preserve">הנחה באחוזים ל עבודות סלילת כבישים (02.51) </t>
  </si>
  <si>
    <t xml:space="preserve">סך הכל עבודות סלילת כבישים (02.51) </t>
  </si>
  <si>
    <t>02.57</t>
  </si>
  <si>
    <t>02.57.62</t>
  </si>
  <si>
    <t>תת פרק 02.57.62</t>
  </si>
  <si>
    <t>02.57.62.0120</t>
  </si>
  <si>
    <t>02.57.62.0230</t>
  </si>
  <si>
    <t xml:space="preserve">סה"כ תת פרק 02.57.62 (02.57.62) </t>
  </si>
  <si>
    <t xml:space="preserve">הנחה באחוזים ל תת פרק 02.57.62 (02.57.62) </t>
  </si>
  <si>
    <t xml:space="preserve">סך הכל תת פרק 02.57.62 (02.57.62) </t>
  </si>
  <si>
    <t>02.57.64</t>
  </si>
  <si>
    <t xml:space="preserve">סה"כ ניקוז (02.57) </t>
  </si>
  <si>
    <t xml:space="preserve">הנחה באחוזים ל ניקוז (02.57) </t>
  </si>
  <si>
    <t xml:space="preserve">סך הכל ניקוז (02.57) </t>
  </si>
  <si>
    <t>02.60</t>
  </si>
  <si>
    <t>02.60.30</t>
  </si>
  <si>
    <t>תת פרק 02.60.30</t>
  </si>
  <si>
    <t>02.60.30.0009</t>
  </si>
  <si>
    <t>02.60.30.0150</t>
  </si>
  <si>
    <t>02.60.30.0180</t>
  </si>
  <si>
    <t>02.60.30.0190</t>
  </si>
  <si>
    <t>02.60.30.0208</t>
  </si>
  <si>
    <t>02.60.30.0400</t>
  </si>
  <si>
    <t xml:space="preserve">סה"כ תת פרק 02.60.30 (02.60.30) </t>
  </si>
  <si>
    <t xml:space="preserve">הנחה באחוזים ל תת פרק 02.60.30 (02.60.30) </t>
  </si>
  <si>
    <t xml:space="preserve">סך הכל תת פרק 02.60.30 (02.60.30) </t>
  </si>
  <si>
    <t>02.60.65</t>
  </si>
  <si>
    <t xml:space="preserve">סה"כ עבודות לפי ש""ע,יום ""ע (02.60) </t>
  </si>
  <si>
    <t xml:space="preserve">הנחה באחוזים ל עבודות לפי ש""ע,יום ""ע (02.60) </t>
  </si>
  <si>
    <t xml:space="preserve">סך הכל עבודות לפי ש""ע,יום ""ע (02.60) </t>
  </si>
  <si>
    <t xml:space="preserve">סה"כ כביש מס` 5 (02) </t>
  </si>
  <si>
    <t xml:space="preserve">הנחה באחוזים ל כביש מס` 5 (02) </t>
  </si>
  <si>
    <t xml:space="preserve">סה"כ לאחר הנחה כביש מס` 5 (02) </t>
  </si>
  <si>
    <t>03</t>
  </si>
  <si>
    <t>כביש מס` 6</t>
  </si>
  <si>
    <t>03.08</t>
  </si>
  <si>
    <t>03.08.01</t>
  </si>
  <si>
    <t>03.08.01.1010</t>
  </si>
  <si>
    <t>03.08.01.1030</t>
  </si>
  <si>
    <t xml:space="preserve">סה"כ עבודות הכנה לתאורה (03.08.01) </t>
  </si>
  <si>
    <t xml:space="preserve">הנחה באחוזים ל עבודות הכנה לתאורה (03.08.01) </t>
  </si>
  <si>
    <t xml:space="preserve">סך הכל עבודות הכנה לתאורה (03.08.01) </t>
  </si>
  <si>
    <t xml:space="preserve">סה"כ עבודות תאורה (03.08) </t>
  </si>
  <si>
    <t xml:space="preserve">הנחה באחוזים ל עבודות תאורה (03.08) </t>
  </si>
  <si>
    <t xml:space="preserve">סך הכל עבודות תאורה (03.08) </t>
  </si>
  <si>
    <t>03.40</t>
  </si>
  <si>
    <t>03.40.02</t>
  </si>
  <si>
    <t>03.40.02.0020</t>
  </si>
  <si>
    <t>03.40.02.0081</t>
  </si>
  <si>
    <t>03.40.02.0600</t>
  </si>
  <si>
    <t xml:space="preserve">סה"כ אבני שפה ,גן ותיחום (03.40.02) </t>
  </si>
  <si>
    <t xml:space="preserve">הנחה באחוזים ל אבני שפה ,גן ותיחום (03.40.02) </t>
  </si>
  <si>
    <t xml:space="preserve">סך הכל אבני שפה ,גן ותיחום (03.40.02) </t>
  </si>
  <si>
    <t>03.40.53</t>
  </si>
  <si>
    <t>03.40.53.0311</t>
  </si>
  <si>
    <t>03.40.53.2512</t>
  </si>
  <si>
    <t xml:space="preserve">סה"כ ריצוף שבילים ומדרכות (03.40.53) </t>
  </si>
  <si>
    <t xml:space="preserve">הנחה באחוזים ל ריצוף שבילים ומדרכות (03.40.53) </t>
  </si>
  <si>
    <t xml:space="preserve">סך הכל ריצוף שבילים ומדרכות (03.40.53) </t>
  </si>
  <si>
    <t xml:space="preserve">סה"כ עבודות פיתוח (03.40) </t>
  </si>
  <si>
    <t xml:space="preserve">הנחה באחוזים ל עבודות פיתוח (03.40) </t>
  </si>
  <si>
    <t xml:space="preserve">סך הכל עבודות פיתוח (03.40) </t>
  </si>
  <si>
    <t>03.51</t>
  </si>
  <si>
    <t>03.51.10</t>
  </si>
  <si>
    <t>תת פרק 03.51.10</t>
  </si>
  <si>
    <t>03.51.10.0005</t>
  </si>
  <si>
    <t>03.51.10.0019</t>
  </si>
  <si>
    <t>03.51.10.0036</t>
  </si>
  <si>
    <t>03.51.10.0059</t>
  </si>
  <si>
    <t>03.51.10.0076</t>
  </si>
  <si>
    <t>03.51.10.0078</t>
  </si>
  <si>
    <t>03.51.10.0220</t>
  </si>
  <si>
    <t>03.51.10.0310</t>
  </si>
  <si>
    <t>03.51.10.0400</t>
  </si>
  <si>
    <t>03.51.10.0405</t>
  </si>
  <si>
    <t>03.51.10.0476</t>
  </si>
  <si>
    <t>03.51.10.0534</t>
  </si>
  <si>
    <t>03.51.10.0535</t>
  </si>
  <si>
    <t>03.51.10.0900</t>
  </si>
  <si>
    <t xml:space="preserve">סה"כ תת פרק 03.51.10 (03.51.10) </t>
  </si>
  <si>
    <t xml:space="preserve">הנחה באחוזים ל תת פרק 03.51.10 (03.51.10) </t>
  </si>
  <si>
    <t xml:space="preserve">סך הכל תת פרק 03.51.10 (03.51.10) </t>
  </si>
  <si>
    <t>03.51.20</t>
  </si>
  <si>
    <t>תת פרק 03.51.20</t>
  </si>
  <si>
    <t>03.51.20.0010</t>
  </si>
  <si>
    <t>03.51.20.0130</t>
  </si>
  <si>
    <t xml:space="preserve">סה"כ תת פרק 03.51.20 (03.51.20) </t>
  </si>
  <si>
    <t xml:space="preserve">הנחה באחוזים ל תת פרק 03.51.20 (03.51.20) </t>
  </si>
  <si>
    <t xml:space="preserve">סך הכל תת פרק 03.51.20 (03.51.20) </t>
  </si>
  <si>
    <t>03.51.30</t>
  </si>
  <si>
    <t>תת פרק 03.51.30</t>
  </si>
  <si>
    <t>03.51.30.0010</t>
  </si>
  <si>
    <t>03.51.30.0210</t>
  </si>
  <si>
    <t xml:space="preserve">סה"כ תת פרק 03.51.30 (03.51.30) </t>
  </si>
  <si>
    <t xml:space="preserve">הנחה באחוזים ל תת פרק 03.51.30 (03.51.30) </t>
  </si>
  <si>
    <t xml:space="preserve">סך הכל תת פרק 03.51.30 (03.51.30) </t>
  </si>
  <si>
    <t>03.51.32</t>
  </si>
  <si>
    <t>תת פרק 03.51.32</t>
  </si>
  <si>
    <t>03.51.32.0120</t>
  </si>
  <si>
    <t xml:space="preserve">סה"כ תת פרק 03.51.32 (03.51.32) </t>
  </si>
  <si>
    <t xml:space="preserve">הנחה באחוזים ל תת פרק 03.51.32 (03.51.32) </t>
  </si>
  <si>
    <t xml:space="preserve">סך הכל תת פרק 03.51.32 (03.51.32) </t>
  </si>
  <si>
    <t>03.51.40</t>
  </si>
  <si>
    <t>תת פרק 03.51.40</t>
  </si>
  <si>
    <t>03.51.40.0011</t>
  </si>
  <si>
    <t>03.51.40.0016</t>
  </si>
  <si>
    <t>03.51.40.0021</t>
  </si>
  <si>
    <t>03.51.40.0029</t>
  </si>
  <si>
    <t>03.51.40.0051</t>
  </si>
  <si>
    <t xml:space="preserve">סה"כ תת פרק 03.51.40 (03.51.40) </t>
  </si>
  <si>
    <t xml:space="preserve">הנחה באחוזים ל תת פרק 03.51.40 (03.51.40) </t>
  </si>
  <si>
    <t xml:space="preserve">סך הכל תת פרק 03.51.40 (03.51.40) </t>
  </si>
  <si>
    <t>03.51.54</t>
  </si>
  <si>
    <t>03.51.55</t>
  </si>
  <si>
    <t>03.51.56</t>
  </si>
  <si>
    <t>03.51.57</t>
  </si>
  <si>
    <t>03.51.58</t>
  </si>
  <si>
    <t>03.51.60</t>
  </si>
  <si>
    <t>03.51.60.0050</t>
  </si>
  <si>
    <t>03.51.60.0086</t>
  </si>
  <si>
    <t xml:space="preserve">סה"כ תאי קליטה (03.51.60) </t>
  </si>
  <si>
    <t xml:space="preserve">הנחה באחוזים ל תאי קליטה (03.51.60) </t>
  </si>
  <si>
    <t xml:space="preserve">סך הכל תאי קליטה (03.51.60) </t>
  </si>
  <si>
    <t>03.51.63</t>
  </si>
  <si>
    <t>03.51.63.0020</t>
  </si>
  <si>
    <t>03.51.63.0050</t>
  </si>
  <si>
    <t xml:space="preserve">סה"כ מעבירי מים ותעלות (03.51.63) </t>
  </si>
  <si>
    <t xml:space="preserve">הנחה באחוזים ל מעבירי מים ותעלות (03.51.63) </t>
  </si>
  <si>
    <t xml:space="preserve">סך הכל מעבירי מים ותעלות (03.51.63) </t>
  </si>
  <si>
    <t xml:space="preserve">סה"כ עבודות סלילת כבישים (03.51) </t>
  </si>
  <si>
    <t xml:space="preserve">הנחה באחוזים ל עבודות סלילת כבישים (03.51) </t>
  </si>
  <si>
    <t xml:space="preserve">סך הכל עבודות סלילת כבישים (03.51) </t>
  </si>
  <si>
    <t>03.57</t>
  </si>
  <si>
    <t>03.57.51</t>
  </si>
  <si>
    <t>תת פרק 03.57.51</t>
  </si>
  <si>
    <t>03.57.51.0032</t>
  </si>
  <si>
    <t>03.57.51.2112</t>
  </si>
  <si>
    <t xml:space="preserve">סה"כ תת פרק 03.57.51 (03.57.51) </t>
  </si>
  <si>
    <t xml:space="preserve">הנחה באחוזים ל תת פרק 03.57.51 (03.57.51) </t>
  </si>
  <si>
    <t xml:space="preserve">סך הכל תת פרק 03.57.51 (03.57.51) </t>
  </si>
  <si>
    <t>03.57.62</t>
  </si>
  <si>
    <t>תת פרק 03.57.62</t>
  </si>
  <si>
    <t>03.57.62.0120</t>
  </si>
  <si>
    <t>03.57.62.0230</t>
  </si>
  <si>
    <t xml:space="preserve">סה"כ תת פרק 03.57.62 (03.57.62) </t>
  </si>
  <si>
    <t xml:space="preserve">הנחה באחוזים ל תת פרק 03.57.62 (03.57.62) </t>
  </si>
  <si>
    <t xml:space="preserve">סך הכל תת פרק 03.57.62 (03.57.62) </t>
  </si>
  <si>
    <t>03.57.64</t>
  </si>
  <si>
    <t>03.57.65</t>
  </si>
  <si>
    <t xml:space="preserve">סה"כ ניקוז (03.57) </t>
  </si>
  <si>
    <t xml:space="preserve">הנחה באחוזים ל ניקוז (03.57) </t>
  </si>
  <si>
    <t xml:space="preserve">סך הכל ניקוז (03.57) </t>
  </si>
  <si>
    <t>03.60</t>
  </si>
  <si>
    <t>03.60.30</t>
  </si>
  <si>
    <t>תת פרק 03.60.30</t>
  </si>
  <si>
    <t>03.60.30.0009</t>
  </si>
  <si>
    <t>03.60.30.0150</t>
  </si>
  <si>
    <t>03.60.30.0180</t>
  </si>
  <si>
    <t>03.60.30.0190</t>
  </si>
  <si>
    <t>03.60.30.0208</t>
  </si>
  <si>
    <t>03.60.30.0400</t>
  </si>
  <si>
    <t xml:space="preserve">סה"כ תת פרק 03.60.30 (03.60.30) </t>
  </si>
  <si>
    <t xml:space="preserve">הנחה באחוזים ל תת פרק 03.60.30 (03.60.30) </t>
  </si>
  <si>
    <t xml:space="preserve">סך הכל תת פרק 03.60.30 (03.60.30) </t>
  </si>
  <si>
    <t>03.60.66</t>
  </si>
  <si>
    <t xml:space="preserve">סה"כ עבודות לפי ש""ע,יום ""ע (03.60) </t>
  </si>
  <si>
    <t xml:space="preserve">הנחה באחוזים ל עבודות לפי ש""ע,יום ""ע (03.60) </t>
  </si>
  <si>
    <t xml:space="preserve">סך הכל עבודות לפי ש""ע,יום ""ע (03.60) </t>
  </si>
  <si>
    <t xml:space="preserve">סה"כ כביש מס` 6 (03) </t>
  </si>
  <si>
    <t xml:space="preserve">הנחה באחוזים ל כביש מס` 6 (03) </t>
  </si>
  <si>
    <t xml:space="preserve">סה"כ לאחר הנחה כביש מס` 6 (03) </t>
  </si>
  <si>
    <t xml:space="preserve">סה"כ לכתב הכמויות </t>
  </si>
  <si>
    <t xml:space="preserve">הנחה באחוזים ל כתב הכמויות </t>
  </si>
  <si>
    <t xml:space="preserve">סה"כ לאחר הנחה לכתב הכמויות </t>
  </si>
  <si>
    <t>מ.ע.מ.</t>
  </si>
  <si>
    <t>סה"כ להצעה כולל מ.ע.מ.</t>
  </si>
  <si>
    <t>ריכוז תתי פרקים, פרקים ומבנים</t>
  </si>
  <si>
    <t xml:space="preserve">עבודות הכנה לתאורה (01.08.01) </t>
  </si>
  <si>
    <t xml:space="preserve">עבודות תאורה (01.08) </t>
  </si>
  <si>
    <t xml:space="preserve">אבני שפה ,גן ותיחום (01.40.02) </t>
  </si>
  <si>
    <t xml:space="preserve">ריצוף שבילים ומדרכות (01.40.53) </t>
  </si>
  <si>
    <t xml:space="preserve">עבודות פיתוח (01.40) </t>
  </si>
  <si>
    <t xml:space="preserve">תת פרק 01.51.10 (01.51.10) </t>
  </si>
  <si>
    <t xml:space="preserve">תת פרק 01.51.20 (01.51.20) </t>
  </si>
  <si>
    <t xml:space="preserve">תת פרק 01.51.30 (01.51.30) </t>
  </si>
  <si>
    <t xml:space="preserve">תת פרק 01.51.32 (01.51.32) </t>
  </si>
  <si>
    <t xml:space="preserve">תת פרק 01.51.40 (01.51.40) </t>
  </si>
  <si>
    <t xml:space="preserve">תאי קליטה (01.51.60) </t>
  </si>
  <si>
    <t xml:space="preserve">מעבירי מים ותעלות (01.51.63) </t>
  </si>
  <si>
    <t xml:space="preserve">עבודות סלילת כבישים (01.51) </t>
  </si>
  <si>
    <t xml:space="preserve">תת פרק 01.57.51 (01.57.51) </t>
  </si>
  <si>
    <t xml:space="preserve">תת פרק 01.57.62 (01.57.62) </t>
  </si>
  <si>
    <t xml:space="preserve">ניקוז (01.57) </t>
  </si>
  <si>
    <t xml:space="preserve">תת פרק 01.60.30 (01.60.30) </t>
  </si>
  <si>
    <t xml:space="preserve">עבודות לפי ש""ע,יום ""ע (01.60) </t>
  </si>
  <si>
    <t xml:space="preserve">כביש מס` 4 (01) </t>
  </si>
  <si>
    <t xml:space="preserve">עבודות הכנה לתאורה (02.08.01) </t>
  </si>
  <si>
    <t xml:space="preserve">עבודות תאורה (02.08) </t>
  </si>
  <si>
    <t xml:space="preserve">אבני שפה ,גן ותיחום (02.40.02) </t>
  </si>
  <si>
    <t xml:space="preserve">ריצוף שבילים ומדרכות (02.40.53) </t>
  </si>
  <si>
    <t xml:space="preserve">עבודות פיתוח (02.40) </t>
  </si>
  <si>
    <t xml:space="preserve">תת פרק 02.51.10 (02.51.10) </t>
  </si>
  <si>
    <t xml:space="preserve">תת פרק 02.51.20 (02.51.20) </t>
  </si>
  <si>
    <t xml:space="preserve">תת פרק 02.51.30 (02.51.30) </t>
  </si>
  <si>
    <t xml:space="preserve">תת פרק 02.51.32 (02.51.32) </t>
  </si>
  <si>
    <t xml:space="preserve">תת פרק 02.51.40 (02.51.40) </t>
  </si>
  <si>
    <t xml:space="preserve">תאי קליטה (02.51.60) </t>
  </si>
  <si>
    <t xml:space="preserve">מעבירי מים ותעלות (02.51.63) </t>
  </si>
  <si>
    <t xml:space="preserve">עבודות סלילת כבישים (02.51) </t>
  </si>
  <si>
    <t xml:space="preserve">תת פרק 02.57.62 (02.57.62) </t>
  </si>
  <si>
    <t xml:space="preserve">ניקוז (02.57) </t>
  </si>
  <si>
    <t xml:space="preserve">תת פרק 02.60.30 (02.60.30) </t>
  </si>
  <si>
    <t xml:space="preserve">עבודות לפי ש""ע,יום ""ע (02.60) </t>
  </si>
  <si>
    <t xml:space="preserve">כביש מס` 5 (02) </t>
  </si>
  <si>
    <t xml:space="preserve">עבודות הכנה לתאורה (03.08.01) </t>
  </si>
  <si>
    <t xml:space="preserve">עבודות תאורה (03.08) </t>
  </si>
  <si>
    <t xml:space="preserve">אבני שפה ,גן ותיחום (03.40.02) </t>
  </si>
  <si>
    <t xml:space="preserve">ריצוף שבילים ומדרכות (03.40.53) </t>
  </si>
  <si>
    <t xml:space="preserve">עבודות פיתוח (03.40) </t>
  </si>
  <si>
    <t xml:space="preserve">תת פרק 03.51.10 (03.51.10) </t>
  </si>
  <si>
    <t xml:space="preserve">תת פרק 03.51.20 (03.51.20) </t>
  </si>
  <si>
    <t xml:space="preserve">תת פרק 03.51.30 (03.51.30) </t>
  </si>
  <si>
    <t xml:space="preserve">תת פרק 03.51.32 (03.51.32) </t>
  </si>
  <si>
    <t xml:space="preserve">תת פרק 03.51.40 (03.51.40) </t>
  </si>
  <si>
    <t xml:space="preserve">תאי קליטה (03.51.60) </t>
  </si>
  <si>
    <t xml:space="preserve">מעבירי מים ותעלות (03.51.63) </t>
  </si>
  <si>
    <t xml:space="preserve">עבודות סלילת כבישים (03.51) </t>
  </si>
  <si>
    <t xml:space="preserve">תת פרק 03.57.51 (03.57.51) </t>
  </si>
  <si>
    <t xml:space="preserve">תת פרק 03.57.62 (03.57.62) </t>
  </si>
  <si>
    <t xml:space="preserve">ניקוז (03.57) </t>
  </si>
  <si>
    <t xml:space="preserve">תת פרק 03.60.30 (03.60.30) </t>
  </si>
  <si>
    <t xml:space="preserve">עבודות לפי ש""ע,יום ""ע (03.60) </t>
  </si>
  <si>
    <t xml:space="preserve">כביש מס` 6 (03) </t>
  </si>
  <si>
    <t xml:space="preserve">סך הכל לכתב הכמויות כולל הנחות </t>
  </si>
  <si>
    <t xml:space="preserve">סך הכל לכתב הכמויות כולל מ.ע.מ </t>
  </si>
  <si>
    <t xml:space="preserve">שם החברה:     </t>
  </si>
  <si>
    <t xml:space="preserve">חתימה וחותמת:   </t>
  </si>
  <si>
    <t xml:space="preserve">תאריך:  </t>
  </si>
  <si>
    <t>כתב כמויות לפרוייקט  -כבישים 4,5,6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</si>
</sst>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37" x14ac:knownFonts="1">
    <font>
      <sz val="10"/>
      <name val="Arial"/>
      <charset val="177"/>
      <scheme val="minor"/>
    </font>
    <font>
      <sz val="11"/>
      <color theme="1"/>
      <name val="Arial"/>
      <family val="2"/>
      <charset val="177"/>
      <scheme val="minor"/>
    </font>
    <font>
      <sz val="18"/>
      <color theme="3"/>
      <name val="Times New Roman"/>
      <family val="2"/>
      <charset val="177"/>
      <scheme val="major"/>
    </font>
    <font>
      <b/>
      <sz val="15"/>
      <color theme="3"/>
      <name val="Arial"/>
      <family val="2"/>
      <charset val="177"/>
      <scheme val="minor"/>
    </font>
    <font>
      <b/>
      <sz val="13"/>
      <color theme="3"/>
      <name val="Arial"/>
      <family val="2"/>
      <charset val="177"/>
      <scheme val="minor"/>
    </font>
    <font>
      <b/>
      <sz val="11"/>
      <color theme="3"/>
      <name val="Arial"/>
      <family val="2"/>
      <charset val="177"/>
      <scheme val="minor"/>
    </font>
    <font>
      <sz val="11"/>
      <color rgb="FF006100"/>
      <name val="Arial"/>
      <family val="2"/>
      <charset val="177"/>
      <scheme val="minor"/>
    </font>
    <font>
      <sz val="11"/>
      <color rgb="FF9C0006"/>
      <name val="Arial"/>
      <family val="2"/>
      <charset val="177"/>
      <scheme val="minor"/>
    </font>
    <font>
      <sz val="11"/>
      <color rgb="FF9C5700"/>
      <name val="Arial"/>
      <family val="2"/>
      <charset val="177"/>
      <scheme val="minor"/>
    </font>
    <font>
      <sz val="11"/>
      <color rgb="FF3F3F76"/>
      <name val="Arial"/>
      <family val="2"/>
      <charset val="177"/>
      <scheme val="minor"/>
    </font>
    <font>
      <b/>
      <sz val="11"/>
      <color rgb="FF3F3F3F"/>
      <name val="Arial"/>
      <family val="2"/>
      <charset val="177"/>
      <scheme val="minor"/>
    </font>
    <font>
      <b/>
      <sz val="11"/>
      <color rgb="FFFA7D00"/>
      <name val="Arial"/>
      <family val="2"/>
      <charset val="177"/>
      <scheme val="minor"/>
    </font>
    <font>
      <sz val="11"/>
      <color rgb="FFFA7D00"/>
      <name val="Arial"/>
      <family val="2"/>
      <charset val="177"/>
      <scheme val="minor"/>
    </font>
    <font>
      <b/>
      <sz val="11"/>
      <color theme="0"/>
      <name val="Arial"/>
      <family val="2"/>
      <charset val="177"/>
      <scheme val="minor"/>
    </font>
    <font>
      <sz val="11"/>
      <color rgb="FFFF0000"/>
      <name val="Arial"/>
      <family val="2"/>
      <charset val="177"/>
      <scheme val="minor"/>
    </font>
    <font>
      <i/>
      <sz val="11"/>
      <color rgb="FF7F7F7F"/>
      <name val="Arial"/>
      <family val="2"/>
      <charset val="177"/>
      <scheme val="minor"/>
    </font>
    <font>
      <b/>
      <sz val="11"/>
      <color theme="1"/>
      <name val="Arial"/>
      <family val="2"/>
      <charset val="177"/>
      <scheme val="minor"/>
    </font>
    <font>
      <sz val="11"/>
      <color theme="0"/>
      <name val="Arial"/>
      <family val="2"/>
      <charset val="177"/>
      <scheme val="minor"/>
    </font>
    <font>
      <sz val="10"/>
      <name val="Arial"/>
      <charset val="177"/>
      <scheme val="minor"/>
    </font>
    <font>
      <sz val="10"/>
      <color rgb="FFFFFFFF"/>
      <name val="Arial"/>
      <charset val="177"/>
      <scheme val="minor"/>
    </font>
    <font>
      <b/>
      <sz val="9"/>
      <name val="Arial"/>
      <charset val="177"/>
      <scheme val="minor"/>
    </font>
    <font>
      <sz val="9"/>
      <name val="Arial"/>
      <charset val="177"/>
      <scheme val="minor"/>
    </font>
    <font>
      <b/>
      <sz val="12"/>
      <name val="Arial"/>
      <family val="2"/>
      <scheme val="minor"/>
    </font>
    <font>
      <b/>
      <sz val="15"/>
      <name val="Arial"/>
      <charset val="177"/>
      <scheme val="minor"/>
    </font>
    <font>
      <b/>
      <sz val="10"/>
      <name val="Arial"/>
      <family val="2"/>
      <scheme val="minor"/>
    </font>
    <font>
      <b/>
      <sz val="10"/>
      <color rgb="FFFFFFFF"/>
      <name val="Arial"/>
      <family val="2"/>
      <scheme val="minor"/>
    </font>
    <font>
      <b/>
      <sz val="9"/>
      <name val="Arial"/>
      <family val="2"/>
      <scheme val="minor"/>
    </font>
    <font>
      <b/>
      <sz val="9"/>
      <color rgb="FFB8860B"/>
      <name val="Arial"/>
      <family val="2"/>
      <scheme val="minor"/>
    </font>
    <font>
      <b/>
      <sz val="9"/>
      <color rgb="FF00008B"/>
      <name val="Arial"/>
      <family val="2"/>
      <scheme val="minor"/>
    </font>
    <font>
      <b/>
      <sz val="9"/>
      <color rgb="FFDC143C"/>
      <name val="Arial"/>
      <family val="2"/>
      <scheme val="minor"/>
    </font>
    <font>
      <sz val="10"/>
      <name val="Arial"/>
      <family val="2"/>
      <scheme val="minor"/>
    </font>
    <font>
      <sz val="10"/>
      <color rgb="FFFFFFFF"/>
      <name val="Arial"/>
      <family val="2"/>
      <scheme val="minor"/>
    </font>
    <font>
      <sz val="9"/>
      <name val="Arial"/>
      <family val="2"/>
      <scheme val="minor"/>
    </font>
    <font>
      <b/>
      <sz val="10"/>
      <color rgb="FFB8860B"/>
      <name val="Arial"/>
      <charset val="177"/>
      <scheme val="minor"/>
    </font>
    <font>
      <b/>
      <sz val="10"/>
      <color rgb="FF00008B"/>
      <name val="Arial"/>
      <charset val="177"/>
      <scheme val="minor"/>
    </font>
    <font>
      <b/>
      <sz val="10"/>
      <color rgb="FFDC143C"/>
      <name val="Arial"/>
      <charset val="177"/>
      <scheme val="minor"/>
    </font>
    <font>
      <b/>
      <sz val="10"/>
      <name val="Arial"/>
      <charset val="177"/>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C0C0C0"/>
        <bgColor indexed="64"/>
      </patternFill>
    </fill>
    <fill>
      <patternFill patternType="solid">
        <fgColor rgb="FFFFFF00"/>
        <bgColor indexed="64"/>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ck">
        <color rgb="FF000000"/>
      </top>
      <bottom style="thin">
        <color indexed="64"/>
      </bottom>
      <diagonal/>
    </border>
    <border>
      <left/>
      <right/>
      <top style="thick">
        <color rgb="FF000000"/>
      </top>
      <bottom style="thin">
        <color indexed="64"/>
      </bottom>
      <diagonal/>
    </border>
    <border>
      <left/>
      <right style="medium">
        <color indexed="64"/>
      </right>
      <top style="thick">
        <color rgb="FF000000"/>
      </top>
      <bottom style="thin">
        <color indexed="64"/>
      </bottom>
      <diagonal/>
    </border>
    <border>
      <left style="medium">
        <color indexed="64"/>
      </left>
      <right style="thin">
        <color indexed="64"/>
      </right>
      <top style="thick">
        <color rgb="FF000000"/>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ck">
        <color rgb="FF000000"/>
      </bottom>
      <diagonal/>
    </border>
    <border>
      <left/>
      <right/>
      <top style="thin">
        <color indexed="64"/>
      </top>
      <bottom style="thick">
        <color rgb="FF000000"/>
      </bottom>
      <diagonal/>
    </border>
    <border>
      <left/>
      <right style="medium">
        <color indexed="64"/>
      </right>
      <top style="thin">
        <color indexed="64"/>
      </top>
      <bottom style="thick">
        <color rgb="FF000000"/>
      </bottom>
      <diagonal/>
    </border>
  </borders>
  <cellStyleXfs count="44">
    <xf numFmtId="0" fontId="0" fillId="0" borderId="0"/>
    <xf numFmtId="43" fontId="18" fillId="0" borderId="0" applyFont="0" applyFill="0" applyBorder="0" applyAlignment="0" applyProtection="0"/>
    <xf numFmtId="9" fontId="18"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6">
    <xf numFmtId="0" fontId="18" fillId="0" borderId="0" xfId="0" applyFont="1"/>
    <xf numFmtId="0" fontId="18" fillId="33" borderId="0" xfId="0" applyFont="1" applyFill="1"/>
    <xf numFmtId="4" fontId="18" fillId="33" borderId="0" xfId="0" applyNumberFormat="1" applyFont="1" applyFill="1"/>
    <xf numFmtId="3" fontId="18" fillId="33" borderId="0" xfId="0" applyNumberFormat="1" applyFont="1" applyFill="1"/>
    <xf numFmtId="0" fontId="19" fillId="33" borderId="0" xfId="0" applyFont="1" applyFill="1"/>
    <xf numFmtId="0" fontId="20" fillId="33" borderId="10" xfId="0" applyFont="1" applyFill="1" applyBorder="1" applyAlignment="1">
      <alignment horizontal="right" wrapText="1"/>
    </xf>
    <xf numFmtId="0" fontId="21" fillId="33" borderId="11" xfId="0" applyFont="1" applyFill="1" applyBorder="1" applyAlignment="1">
      <alignment horizontal="right" wrapText="1"/>
    </xf>
    <xf numFmtId="0" fontId="24" fillId="33" borderId="0" xfId="0" applyFont="1" applyFill="1"/>
    <xf numFmtId="0" fontId="25" fillId="33" borderId="0" xfId="0" applyFont="1" applyFill="1"/>
    <xf numFmtId="0" fontId="26" fillId="33" borderId="10" xfId="0" applyFont="1" applyFill="1" applyBorder="1" applyAlignment="1">
      <alignment horizontal="right" wrapText="1"/>
    </xf>
    <xf numFmtId="0" fontId="26" fillId="33" borderId="11" xfId="0" applyFont="1" applyFill="1" applyBorder="1" applyAlignment="1">
      <alignment horizontal="right" wrapText="1"/>
    </xf>
    <xf numFmtId="0" fontId="30" fillId="33" borderId="0" xfId="0" applyFont="1" applyFill="1"/>
    <xf numFmtId="0" fontId="31" fillId="33" borderId="0" xfId="0" applyFont="1" applyFill="1"/>
    <xf numFmtId="0" fontId="32" fillId="33" borderId="11" xfId="0" applyFont="1" applyFill="1" applyBorder="1" applyAlignment="1">
      <alignment horizontal="right" wrapText="1"/>
    </xf>
    <xf numFmtId="3" fontId="0" fillId="33" borderId="0" xfId="0" applyNumberFormat="1" applyFill="1"/>
    <xf numFmtId="10" fontId="0" fillId="34" borderId="20" xfId="2" applyNumberFormat="1" applyFont="1" applyFill="1" applyBorder="1" applyAlignment="1" applyProtection="1">
      <alignment readingOrder="1"/>
    </xf>
    <xf numFmtId="10" fontId="0" fillId="33" borderId="24" xfId="2" applyNumberFormat="1" applyFont="1" applyFill="1" applyBorder="1" applyAlignment="1" applyProtection="1">
      <alignment readingOrder="1"/>
    </xf>
    <xf numFmtId="0" fontId="0" fillId="33" borderId="0" xfId="0" applyFill="1" applyAlignment="1">
      <alignment readingOrder="1"/>
    </xf>
    <xf numFmtId="0" fontId="22" fillId="33" borderId="0" xfId="0" applyFont="1" applyFill="1" applyAlignment="1">
      <alignment horizontal="left" readingOrder="2"/>
    </xf>
    <xf numFmtId="0" fontId="20" fillId="33" borderId="13" xfId="0" applyFont="1" applyFill="1" applyBorder="1" applyAlignment="1">
      <alignment horizontal="right" wrapText="1" readingOrder="2"/>
    </xf>
    <xf numFmtId="0" fontId="20" fillId="33" borderId="10" xfId="0" applyFont="1" applyFill="1" applyBorder="1" applyAlignment="1">
      <alignment horizontal="right" wrapText="1" readingOrder="2"/>
    </xf>
    <xf numFmtId="4" fontId="20" fillId="33" borderId="10" xfId="0" applyNumberFormat="1" applyFont="1" applyFill="1" applyBorder="1" applyAlignment="1">
      <alignment horizontal="right" wrapText="1" readingOrder="2"/>
    </xf>
    <xf numFmtId="3" fontId="20" fillId="33" borderId="14" xfId="0" applyNumberFormat="1" applyFont="1" applyFill="1" applyBorder="1" applyAlignment="1">
      <alignment horizontal="right" wrapText="1" readingOrder="2"/>
    </xf>
    <xf numFmtId="0" fontId="21" fillId="33" borderId="15" xfId="0" applyFont="1" applyFill="1" applyBorder="1" applyAlignment="1">
      <alignment horizontal="right" wrapText="1" readingOrder="1"/>
    </xf>
    <xf numFmtId="0" fontId="21" fillId="33" borderId="16" xfId="0" applyFont="1" applyFill="1" applyBorder="1" applyAlignment="1">
      <alignment horizontal="right" wrapText="1" readingOrder="2"/>
    </xf>
    <xf numFmtId="4" fontId="21" fillId="33" borderId="16" xfId="0" applyNumberFormat="1" applyFont="1" applyFill="1" applyBorder="1" applyAlignment="1">
      <alignment wrapText="1" readingOrder="1"/>
    </xf>
    <xf numFmtId="4" fontId="21" fillId="33" borderId="17" xfId="0" applyNumberFormat="1" applyFont="1" applyFill="1" applyBorder="1" applyAlignment="1">
      <alignment wrapText="1" readingOrder="1"/>
    </xf>
    <xf numFmtId="0" fontId="21" fillId="33" borderId="18" xfId="0" applyFont="1" applyFill="1" applyBorder="1" applyAlignment="1">
      <alignment horizontal="right" wrapText="1" readingOrder="2"/>
    </xf>
    <xf numFmtId="0" fontId="26" fillId="33" borderId="19" xfId="0" applyFont="1" applyFill="1" applyBorder="1" applyAlignment="1">
      <alignment horizontal="right" wrapText="1" readingOrder="2"/>
    </xf>
    <xf numFmtId="0" fontId="27" fillId="33" borderId="16" xfId="0" applyFont="1" applyFill="1" applyBorder="1" applyAlignment="1">
      <alignment horizontal="right" wrapText="1" readingOrder="2"/>
    </xf>
    <xf numFmtId="0" fontId="26" fillId="33" borderId="16" xfId="0" applyFont="1" applyFill="1" applyBorder="1" applyAlignment="1">
      <alignment horizontal="right" wrapText="1" readingOrder="2"/>
    </xf>
    <xf numFmtId="4" fontId="26" fillId="33" borderId="16" xfId="0" applyNumberFormat="1" applyFont="1" applyFill="1" applyBorder="1" applyAlignment="1">
      <alignment wrapText="1" readingOrder="1"/>
    </xf>
    <xf numFmtId="4" fontId="26" fillId="33" borderId="17" xfId="0" applyNumberFormat="1" applyFont="1" applyFill="1" applyBorder="1" applyAlignment="1">
      <alignment wrapText="1" readingOrder="1"/>
    </xf>
    <xf numFmtId="4" fontId="26" fillId="33" borderId="11" xfId="0" applyNumberFormat="1" applyFont="1" applyFill="1" applyBorder="1" applyAlignment="1">
      <alignment wrapText="1" readingOrder="1"/>
    </xf>
    <xf numFmtId="0" fontId="26" fillId="33" borderId="18" xfId="0" applyFont="1" applyFill="1" applyBorder="1" applyAlignment="1">
      <alignment horizontal="right" wrapText="1" readingOrder="2"/>
    </xf>
    <xf numFmtId="0" fontId="28" fillId="33" borderId="16" xfId="0" applyFont="1" applyFill="1" applyBorder="1" applyAlignment="1">
      <alignment horizontal="right" wrapText="1" readingOrder="2"/>
    </xf>
    <xf numFmtId="0" fontId="0" fillId="0" borderId="0" xfId="0" applyAlignment="1">
      <alignment readingOrder="1"/>
    </xf>
    <xf numFmtId="0" fontId="29" fillId="33" borderId="16" xfId="0" applyFont="1" applyFill="1" applyBorder="1" applyAlignment="1">
      <alignment horizontal="right" wrapText="1" readingOrder="2"/>
    </xf>
    <xf numFmtId="0" fontId="0" fillId="33" borderId="0" xfId="0" applyFill="1" applyAlignment="1">
      <alignment wrapText="1"/>
    </xf>
    <xf numFmtId="0" fontId="24" fillId="33" borderId="0" xfId="0" applyFont="1" applyFill="1" applyAlignment="1">
      <alignment wrapText="1" readingOrder="2"/>
    </xf>
    <xf numFmtId="4" fontId="0" fillId="33" borderId="0" xfId="0" applyNumberFormat="1" applyFill="1" applyAlignment="1">
      <alignment wrapText="1"/>
    </xf>
    <xf numFmtId="4" fontId="26" fillId="33" borderId="28" xfId="0" applyNumberFormat="1" applyFont="1" applyFill="1" applyBorder="1" applyAlignment="1">
      <alignment wrapText="1" readingOrder="1"/>
    </xf>
    <xf numFmtId="4" fontId="26" fillId="33" borderId="32" xfId="0" applyNumberFormat="1" applyFont="1" applyFill="1" applyBorder="1" applyAlignment="1">
      <alignment wrapText="1" readingOrder="1"/>
    </xf>
    <xf numFmtId="0" fontId="0" fillId="33" borderId="0" xfId="0" applyFill="1"/>
    <xf numFmtId="4" fontId="0" fillId="33" borderId="0" xfId="0" applyNumberFormat="1" applyFill="1"/>
    <xf numFmtId="0" fontId="0" fillId="33" borderId="0" xfId="0" applyFill="1" applyAlignment="1">
      <alignment horizontal="left" readingOrder="2"/>
    </xf>
    <xf numFmtId="0" fontId="33" fillId="33" borderId="25" xfId="0" applyFont="1" applyFill="1" applyBorder="1" applyAlignment="1">
      <alignment horizontal="right" readingOrder="2"/>
    </xf>
    <xf numFmtId="0" fontId="33" fillId="33" borderId="26" xfId="0" applyFont="1" applyFill="1" applyBorder="1" applyAlignment="1">
      <alignment horizontal="right" readingOrder="2"/>
    </xf>
    <xf numFmtId="0" fontId="33" fillId="33" borderId="27" xfId="0" applyFont="1" applyFill="1" applyBorder="1" applyAlignment="1">
      <alignment horizontal="right" readingOrder="2"/>
    </xf>
    <xf numFmtId="0" fontId="23" fillId="33" borderId="12" xfId="0" applyFont="1" applyFill="1" applyBorder="1" applyAlignment="1">
      <alignment horizontal="center" wrapText="1" readingOrder="2"/>
    </xf>
    <xf numFmtId="0" fontId="24" fillId="33" borderId="21" xfId="0" applyFont="1" applyFill="1" applyBorder="1" applyAlignment="1">
      <alignment horizontal="center" readingOrder="2"/>
    </xf>
    <xf numFmtId="0" fontId="24" fillId="33" borderId="22" xfId="0" applyFont="1" applyFill="1" applyBorder="1" applyAlignment="1">
      <alignment horizontal="center" readingOrder="2"/>
    </xf>
    <xf numFmtId="0" fontId="24" fillId="33" borderId="23" xfId="0" applyFont="1" applyFill="1" applyBorder="1" applyAlignment="1">
      <alignment horizontal="center" readingOrder="2"/>
    </xf>
    <xf numFmtId="0" fontId="0" fillId="33" borderId="33" xfId="0" applyFill="1" applyBorder="1" applyAlignment="1">
      <alignment horizontal="right" readingOrder="2"/>
    </xf>
    <xf numFmtId="0" fontId="0" fillId="33" borderId="34" xfId="0" applyFill="1" applyBorder="1" applyAlignment="1">
      <alignment horizontal="right" readingOrder="2"/>
    </xf>
    <xf numFmtId="0" fontId="0" fillId="33" borderId="35" xfId="0" applyFill="1" applyBorder="1" applyAlignment="1">
      <alignment horizontal="right" readingOrder="2"/>
    </xf>
    <xf numFmtId="0" fontId="34" fillId="33" borderId="25" xfId="0" applyFont="1" applyFill="1" applyBorder="1" applyAlignment="1">
      <alignment horizontal="right" readingOrder="2"/>
    </xf>
    <xf numFmtId="0" fontId="34" fillId="33" borderId="26" xfId="0" applyFont="1" applyFill="1" applyBorder="1" applyAlignment="1">
      <alignment horizontal="right" readingOrder="2"/>
    </xf>
    <xf numFmtId="0" fontId="34" fillId="33" borderId="27" xfId="0" applyFont="1" applyFill="1" applyBorder="1" applyAlignment="1">
      <alignment horizontal="right" readingOrder="2"/>
    </xf>
    <xf numFmtId="0" fontId="35" fillId="33" borderId="25" xfId="0" applyFont="1" applyFill="1" applyBorder="1" applyAlignment="1">
      <alignment horizontal="right" readingOrder="2"/>
    </xf>
    <xf numFmtId="0" fontId="35" fillId="33" borderId="26" xfId="0" applyFont="1" applyFill="1" applyBorder="1" applyAlignment="1">
      <alignment horizontal="right" readingOrder="2"/>
    </xf>
    <xf numFmtId="0" fontId="35" fillId="33" borderId="27" xfId="0" applyFont="1" applyFill="1" applyBorder="1" applyAlignment="1">
      <alignment horizontal="right" readingOrder="2"/>
    </xf>
    <xf numFmtId="0" fontId="35" fillId="33" borderId="36" xfId="0" applyFont="1" applyFill="1" applyBorder="1" applyAlignment="1">
      <alignment horizontal="right" readingOrder="2"/>
    </xf>
    <xf numFmtId="0" fontId="35" fillId="33" borderId="37" xfId="0" applyFont="1" applyFill="1" applyBorder="1" applyAlignment="1">
      <alignment horizontal="right" readingOrder="2"/>
    </xf>
    <xf numFmtId="0" fontId="35" fillId="33" borderId="38" xfId="0" applyFont="1" applyFill="1" applyBorder="1" applyAlignment="1">
      <alignment horizontal="right" readingOrder="2"/>
    </xf>
    <xf numFmtId="0" fontId="36" fillId="33" borderId="29" xfId="0" applyFont="1" applyFill="1" applyBorder="1" applyAlignment="1">
      <alignment horizontal="right" readingOrder="2"/>
    </xf>
    <xf numFmtId="0" fontId="36" fillId="33" borderId="30" xfId="0" applyFont="1" applyFill="1" applyBorder="1" applyAlignment="1">
      <alignment horizontal="right" readingOrder="2"/>
    </xf>
    <xf numFmtId="0" fontId="36" fillId="33" borderId="31" xfId="0" applyFont="1" applyFill="1" applyBorder="1" applyAlignment="1">
      <alignment horizontal="right" readingOrder="2"/>
    </xf>
    <xf numFmtId="0" fontId="36" fillId="33" borderId="25" xfId="0" applyFont="1" applyFill="1" applyBorder="1" applyAlignment="1">
      <alignment horizontal="right" readingOrder="2"/>
    </xf>
    <xf numFmtId="0" fontId="36" fillId="33" borderId="26" xfId="0" applyFont="1" applyFill="1" applyBorder="1" applyAlignment="1">
      <alignment horizontal="right" readingOrder="2"/>
    </xf>
    <xf numFmtId="0" fontId="36" fillId="33" borderId="27" xfId="0" applyFont="1" applyFill="1" applyBorder="1" applyAlignment="1">
      <alignment horizontal="right" readingOrder="2"/>
    </xf>
    <xf numFmtId="0" fontId="22" fillId="34" borderId="12" xfId="0" applyFont="1" applyFill="1" applyBorder="1" applyAlignment="1" applyProtection="1">
      <alignment horizontal="right" readingOrder="2"/>
      <protection locked="0"/>
    </xf>
    <xf numFmtId="10" fontId="0" fillId="35" borderId="20" xfId="2" applyNumberFormat="1" applyFont="1" applyFill="1" applyBorder="1" applyAlignment="1" applyProtection="1">
      <alignment readingOrder="1"/>
      <protection locked="0"/>
    </xf>
    <xf numFmtId="0" fontId="0" fillId="34" borderId="12" xfId="0" applyFill="1" applyBorder="1" applyAlignment="1" applyProtection="1">
      <alignment horizontal="right" readingOrder="2"/>
      <protection locked="0"/>
    </xf>
    <xf numFmtId="0" fontId="0" fillId="0" borderId="12" xfId="0" applyBorder="1" applyAlignment="1" applyProtection="1">
      <alignment horizontal="right" readingOrder="1"/>
      <protection locked="0"/>
    </xf>
    <xf numFmtId="14" fontId="0" fillId="34" borderId="12" xfId="0" applyNumberFormat="1" applyFill="1" applyBorder="1" applyAlignment="1" applyProtection="1">
      <alignment horizontal="right" readingOrder="1"/>
      <protection locked="0"/>
    </xf>
  </cellXfs>
  <cellStyles count="44">
    <cellStyle name="20% - הדגשה1" xfId="21" builtinId="30" customBuiltin="1"/>
    <cellStyle name="20% - הדגשה2" xfId="25" builtinId="34" customBuiltin="1"/>
    <cellStyle name="20% - הדגשה3" xfId="29" builtinId="38" customBuiltin="1"/>
    <cellStyle name="20% - הדגשה4" xfId="33" builtinId="42" customBuiltin="1"/>
    <cellStyle name="20% - הדגשה5" xfId="37" builtinId="46" customBuiltin="1"/>
    <cellStyle name="20% - הדגשה6" xfId="41" builtinId="50" customBuiltin="1"/>
    <cellStyle name="40% - הדגשה1" xfId="22" builtinId="31" customBuiltin="1"/>
    <cellStyle name="40% - הדגשה2" xfId="26" builtinId="35" customBuiltin="1"/>
    <cellStyle name="40% - הדגשה3" xfId="30" builtinId="39" customBuiltin="1"/>
    <cellStyle name="40% - הדגשה4" xfId="34" builtinId="43" customBuiltin="1"/>
    <cellStyle name="40% - הדגשה5" xfId="38" builtinId="47" customBuiltin="1"/>
    <cellStyle name="40% - הדגשה6" xfId="42" builtinId="51" customBuiltin="1"/>
    <cellStyle name="60% - הדגשה1" xfId="23" builtinId="32" customBuiltin="1"/>
    <cellStyle name="60% - הדגשה2" xfId="27" builtinId="36" customBuiltin="1"/>
    <cellStyle name="60% - הדגשה3" xfId="31" builtinId="40" customBuiltin="1"/>
    <cellStyle name="60% - הדגשה4" xfId="35" builtinId="44" customBuiltin="1"/>
    <cellStyle name="60% - הדגשה5" xfId="39" builtinId="48" customBuiltin="1"/>
    <cellStyle name="60% - הדגשה6" xfId="43" builtinId="52" customBuiltin="1"/>
    <cellStyle name="Comma" xfId="1" builtinId="3" customBuiltin="1"/>
    <cellStyle name="Normal" xfId="0" builtinId="0"/>
    <cellStyle name="Percent" xfId="2" builtinId="5" customBuiltin="1"/>
    <cellStyle name="הדגשה1" xfId="20" builtinId="29" customBuiltin="1"/>
    <cellStyle name="הדגשה2" xfId="24" builtinId="33" customBuiltin="1"/>
    <cellStyle name="הדגשה3" xfId="28" builtinId="37" customBuiltin="1"/>
    <cellStyle name="הדגשה4" xfId="32" builtinId="41" customBuiltin="1"/>
    <cellStyle name="הדגשה5" xfId="36" builtinId="45" customBuiltin="1"/>
    <cellStyle name="הדגשה6" xfId="40" builtinId="49" customBuiltin="1"/>
    <cellStyle name="הערה" xfId="17" builtinId="10" customBuiltin="1"/>
    <cellStyle name="חישוב" xfId="13" builtinId="22" customBuiltin="1"/>
    <cellStyle name="טוב" xfId="8" builtinId="26" customBuiltin="1"/>
    <cellStyle name="טקסט אזהרה" xfId="16" builtinId="11" customBuiltin="1"/>
    <cellStyle name="טקסט הסברי" xfId="18" builtinId="53" customBuiltin="1"/>
    <cellStyle name="כותרת" xfId="3" builtinId="15" customBuiltin="1"/>
    <cellStyle name="כותרת 1" xfId="4" builtinId="16" customBuiltin="1"/>
    <cellStyle name="כותרת 2" xfId="5" builtinId="17" customBuiltin="1"/>
    <cellStyle name="כותרת 3" xfId="6" builtinId="18" customBuiltin="1"/>
    <cellStyle name="כותרת 4" xfId="7" builtinId="19" customBuiltin="1"/>
    <cellStyle name="ניטראלי" xfId="10" builtinId="28" customBuiltin="1"/>
    <cellStyle name="סה&quot;כ" xfId="19" builtinId="25" customBuiltin="1"/>
    <cellStyle name="פלט" xfId="12" builtinId="21" customBuiltin="1"/>
    <cellStyle name="קלט" xfId="11" builtinId="20" customBuiltin="1"/>
    <cellStyle name="רע" xfId="9" builtinId="27" customBuiltin="1"/>
    <cellStyle name="תא מסומן" xfId="15" builtinId="23" customBuiltin="1"/>
    <cellStyle name="תא מקושר" xfId="14" builtinId="24"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X467"/>
  <sheetViews>
    <sheetView showGridLines="0" showZeros="0" rightToLeft="1" tabSelected="1" workbookViewId="0">
      <selection activeCell="B467" sqref="A1:F467"/>
    </sheetView>
  </sheetViews>
  <sheetFormatPr defaultRowHeight="13.5" thickBottom="1" x14ac:dyDescent="0.25"/>
  <cols>
    <col min="1" max="1" width="18.85546875" style="1" customWidth="1"/>
    <col min="2" max="2" width="76.5703125" style="1" customWidth="1"/>
    <col min="3" max="3" width="8" style="1" customWidth="1"/>
    <col min="4" max="4" width="16.5703125" style="2" customWidth="1"/>
    <col min="5" max="5" width="17.85546875" style="2" customWidth="1"/>
    <col min="6" max="6" width="18.42578125" style="3" customWidth="1"/>
    <col min="7" max="8" width="18.42578125" style="4" customWidth="1"/>
    <col min="9" max="29" width="0" style="4" hidden="1" customWidth="1"/>
    <col min="30" max="256" width="10.28515625" style="1"/>
    <col min="257" max="257" width="57.85546875" style="5" customWidth="1"/>
    <col min="258" max="258" width="57.85546875" style="6" customWidth="1"/>
    <col min="259" max="259" width="57.85546875" style="1" customWidth="1"/>
    <col min="260" max="16384" width="9.140625" style="1"/>
  </cols>
  <sheetData>
    <row r="1" spans="1:258" ht="17.25" customHeight="1" thickBot="1" x14ac:dyDescent="0.3">
      <c r="A1" s="17"/>
      <c r="B1" s="18" t="s">
        <v>0</v>
      </c>
      <c r="C1" s="71"/>
      <c r="D1" s="71"/>
      <c r="E1" s="71"/>
      <c r="F1" s="71"/>
    </row>
    <row r="2" spans="1:258" ht="20.25" thickBot="1" x14ac:dyDescent="0.35">
      <c r="A2" s="49" t="s">
        <v>571</v>
      </c>
      <c r="B2" s="49"/>
      <c r="C2" s="49"/>
      <c r="D2" s="49"/>
      <c r="E2" s="49"/>
      <c r="F2" s="49"/>
    </row>
    <row r="3" spans="1:258" thickBot="1" x14ac:dyDescent="0.25">
      <c r="A3" s="19" t="s">
        <v>1</v>
      </c>
      <c r="B3" s="20" t="s">
        <v>2</v>
      </c>
      <c r="C3" s="20" t="s">
        <v>3</v>
      </c>
      <c r="D3" s="21" t="s">
        <v>4</v>
      </c>
      <c r="E3" s="21" t="s">
        <v>5</v>
      </c>
      <c r="F3" s="22" t="s">
        <v>6</v>
      </c>
    </row>
    <row r="4" spans="1:258" thickBot="1" x14ac:dyDescent="0.25">
      <c r="A4" s="23"/>
      <c r="B4" s="24" t="s">
        <v>7</v>
      </c>
      <c r="C4" s="24"/>
      <c r="D4" s="25"/>
      <c r="E4" s="25"/>
      <c r="F4" s="26"/>
    </row>
    <row r="5" spans="1:258" thickBot="1" x14ac:dyDescent="0.25">
      <c r="A5" s="23" t="s">
        <v>8</v>
      </c>
      <c r="B5" s="24" t="s">
        <v>9</v>
      </c>
      <c r="C5" s="24"/>
      <c r="D5" s="25"/>
      <c r="E5" s="25"/>
      <c r="F5" s="26"/>
    </row>
    <row r="6" spans="1:258" thickBot="1" x14ac:dyDescent="0.25">
      <c r="A6" s="23" t="s">
        <v>10</v>
      </c>
      <c r="B6" s="24" t="s">
        <v>11</v>
      </c>
      <c r="C6" s="24"/>
      <c r="D6" s="25"/>
      <c r="E6" s="25"/>
      <c r="F6" s="26"/>
    </row>
    <row r="7" spans="1:258" thickBot="1" x14ac:dyDescent="0.25">
      <c r="A7" s="23" t="s">
        <v>12</v>
      </c>
      <c r="B7" s="24" t="s">
        <v>13</v>
      </c>
      <c r="C7" s="24"/>
      <c r="D7" s="25"/>
      <c r="E7" s="25"/>
      <c r="F7" s="26"/>
    </row>
    <row r="8" spans="1:258" ht="36.75" thickBot="1" x14ac:dyDescent="0.25">
      <c r="A8" s="27" t="s">
        <v>14</v>
      </c>
      <c r="B8" s="24" t="s">
        <v>15</v>
      </c>
      <c r="C8" s="24" t="s">
        <v>16</v>
      </c>
      <c r="D8" s="25">
        <v>10</v>
      </c>
      <c r="E8" s="25">
        <v>550</v>
      </c>
      <c r="F8" s="26">
        <f>E8*D8</f>
        <v>5500</v>
      </c>
    </row>
    <row r="9" spans="1:258" ht="36.75" thickBot="1" x14ac:dyDescent="0.25">
      <c r="A9" s="27" t="s">
        <v>17</v>
      </c>
      <c r="B9" s="24" t="s">
        <v>18</v>
      </c>
      <c r="C9" s="24" t="s">
        <v>16</v>
      </c>
      <c r="D9" s="25">
        <v>5</v>
      </c>
      <c r="E9" s="25">
        <v>860</v>
      </c>
      <c r="F9" s="26">
        <f>E9*D9</f>
        <v>4300</v>
      </c>
    </row>
    <row r="10" spans="1:258" s="7" customFormat="1" hidden="1" thickBot="1" x14ac:dyDescent="0.25">
      <c r="A10" s="28"/>
      <c r="B10" s="29" t="s">
        <v>19</v>
      </c>
      <c r="C10" s="30"/>
      <c r="D10" s="31"/>
      <c r="E10" s="31"/>
      <c r="F10" s="32">
        <f>SUM(F8:F9)</f>
        <v>9800</v>
      </c>
      <c r="G10" s="8"/>
      <c r="H10" s="8"/>
      <c r="I10" s="8"/>
      <c r="J10" s="8"/>
      <c r="K10" s="8"/>
      <c r="L10" s="8"/>
      <c r="M10" s="8"/>
      <c r="N10" s="8"/>
      <c r="O10" s="8"/>
      <c r="P10" s="8"/>
      <c r="Q10" s="8"/>
      <c r="R10" s="8"/>
      <c r="S10" s="8"/>
      <c r="T10" s="8"/>
      <c r="U10" s="8"/>
      <c r="V10" s="8"/>
      <c r="W10" s="8"/>
      <c r="X10" s="8"/>
      <c r="Y10" s="8"/>
      <c r="Z10" s="8"/>
      <c r="AA10" s="8"/>
      <c r="AB10" s="8"/>
      <c r="AC10" s="8"/>
      <c r="IW10" s="9"/>
      <c r="IX10" s="10"/>
    </row>
    <row r="11" spans="1:258" s="7" customFormat="1" hidden="1" thickBot="1" x14ac:dyDescent="0.25">
      <c r="A11" s="28"/>
      <c r="B11" s="29" t="s">
        <v>20</v>
      </c>
      <c r="C11" s="30"/>
      <c r="D11" s="31"/>
      <c r="E11" s="33">
        <v>0</v>
      </c>
      <c r="F11" s="32"/>
      <c r="G11" s="8"/>
      <c r="H11" s="8"/>
      <c r="I11" s="8"/>
      <c r="J11" s="8"/>
      <c r="K11" s="8"/>
      <c r="L11" s="8"/>
      <c r="M11" s="8"/>
      <c r="N11" s="8"/>
      <c r="O11" s="8"/>
      <c r="P11" s="8"/>
      <c r="Q11" s="8"/>
      <c r="R11" s="8"/>
      <c r="S11" s="8"/>
      <c r="T11" s="8"/>
      <c r="U11" s="8"/>
      <c r="V11" s="8"/>
      <c r="W11" s="8"/>
      <c r="X11" s="8"/>
      <c r="Y11" s="8"/>
      <c r="Z11" s="8"/>
      <c r="AA11" s="8"/>
      <c r="AB11" s="8"/>
      <c r="AC11" s="8"/>
      <c r="IW11" s="9"/>
      <c r="IX11" s="10"/>
    </row>
    <row r="12" spans="1:258" s="7" customFormat="1" thickBot="1" x14ac:dyDescent="0.25">
      <c r="A12" s="34"/>
      <c r="B12" s="29" t="s">
        <v>21</v>
      </c>
      <c r="C12" s="30"/>
      <c r="D12" s="31"/>
      <c r="E12" s="31"/>
      <c r="F12" s="32">
        <f>F10</f>
        <v>9800</v>
      </c>
      <c r="G12" s="8"/>
      <c r="H12" s="8"/>
      <c r="I12" s="8"/>
      <c r="J12" s="8"/>
      <c r="K12" s="8"/>
      <c r="L12" s="8"/>
      <c r="M12" s="8"/>
      <c r="N12" s="8"/>
      <c r="O12" s="8"/>
      <c r="P12" s="8"/>
      <c r="Q12" s="8"/>
      <c r="R12" s="8"/>
      <c r="S12" s="8"/>
      <c r="T12" s="8"/>
      <c r="U12" s="8"/>
      <c r="V12" s="8"/>
      <c r="W12" s="8"/>
      <c r="X12" s="8"/>
      <c r="Y12" s="8"/>
      <c r="Z12" s="8"/>
      <c r="AA12" s="8"/>
      <c r="AB12" s="8"/>
      <c r="AC12" s="8"/>
      <c r="IW12" s="9"/>
      <c r="IX12" s="10"/>
    </row>
    <row r="13" spans="1:258" s="7" customFormat="1" hidden="1" thickBot="1" x14ac:dyDescent="0.25">
      <c r="A13" s="28"/>
      <c r="B13" s="35" t="s">
        <v>22</v>
      </c>
      <c r="C13" s="30"/>
      <c r="D13" s="31"/>
      <c r="E13" s="31"/>
      <c r="F13" s="32">
        <f>SUM(F12)</f>
        <v>9800</v>
      </c>
      <c r="G13" s="8"/>
      <c r="H13" s="8"/>
      <c r="I13" s="8"/>
      <c r="J13" s="8"/>
      <c r="K13" s="8"/>
      <c r="L13" s="8"/>
      <c r="M13" s="8"/>
      <c r="N13" s="8"/>
      <c r="O13" s="8"/>
      <c r="P13" s="8"/>
      <c r="Q13" s="8"/>
      <c r="R13" s="8"/>
      <c r="S13" s="8"/>
      <c r="T13" s="8"/>
      <c r="U13" s="8"/>
      <c r="V13" s="8"/>
      <c r="W13" s="8"/>
      <c r="X13" s="8"/>
      <c r="Y13" s="8"/>
      <c r="Z13" s="8"/>
      <c r="AA13" s="8"/>
      <c r="AB13" s="8"/>
      <c r="AC13" s="8"/>
      <c r="IW13" s="9"/>
      <c r="IX13" s="10"/>
    </row>
    <row r="14" spans="1:258" s="7" customFormat="1" hidden="1" thickBot="1" x14ac:dyDescent="0.25">
      <c r="A14" s="28"/>
      <c r="B14" s="35" t="s">
        <v>23</v>
      </c>
      <c r="C14" s="30"/>
      <c r="D14" s="31"/>
      <c r="E14" s="36">
        <v>0</v>
      </c>
      <c r="F14" s="32"/>
      <c r="G14" s="8"/>
      <c r="H14" s="8"/>
      <c r="I14" s="8"/>
      <c r="J14" s="8"/>
      <c r="K14" s="8"/>
      <c r="L14" s="8"/>
      <c r="M14" s="8"/>
      <c r="N14" s="8"/>
      <c r="O14" s="8"/>
      <c r="P14" s="8"/>
      <c r="Q14" s="8"/>
      <c r="R14" s="8"/>
      <c r="S14" s="8"/>
      <c r="T14" s="8"/>
      <c r="U14" s="8"/>
      <c r="V14" s="8"/>
      <c r="W14" s="8"/>
      <c r="X14" s="8"/>
      <c r="Y14" s="8"/>
      <c r="Z14" s="8"/>
      <c r="AA14" s="8"/>
      <c r="AB14" s="8"/>
      <c r="AC14" s="8"/>
      <c r="IW14" s="9"/>
      <c r="IX14" s="10"/>
    </row>
    <row r="15" spans="1:258" s="7" customFormat="1" thickBot="1" x14ac:dyDescent="0.25">
      <c r="A15" s="34"/>
      <c r="B15" s="35" t="s">
        <v>24</v>
      </c>
      <c r="C15" s="30"/>
      <c r="D15" s="31"/>
      <c r="E15" s="31"/>
      <c r="F15" s="32">
        <f>(F13)</f>
        <v>9800</v>
      </c>
      <c r="G15" s="8"/>
      <c r="H15" s="8"/>
      <c r="I15" s="8"/>
      <c r="J15" s="8"/>
      <c r="K15" s="8"/>
      <c r="L15" s="8"/>
      <c r="M15" s="8"/>
      <c r="N15" s="8"/>
      <c r="O15" s="8"/>
      <c r="P15" s="8"/>
      <c r="Q15" s="8"/>
      <c r="R15" s="8"/>
      <c r="S15" s="8"/>
      <c r="T15" s="8"/>
      <c r="U15" s="8"/>
      <c r="V15" s="8"/>
      <c r="W15" s="8"/>
      <c r="X15" s="8"/>
      <c r="Y15" s="8"/>
      <c r="Z15" s="8"/>
      <c r="AA15" s="8"/>
      <c r="AB15" s="8"/>
      <c r="AC15" s="8"/>
      <c r="IW15" s="9"/>
      <c r="IX15" s="10"/>
    </row>
    <row r="16" spans="1:258" thickBot="1" x14ac:dyDescent="0.25">
      <c r="A16" s="23" t="s">
        <v>25</v>
      </c>
      <c r="B16" s="24" t="s">
        <v>26</v>
      </c>
      <c r="C16" s="24"/>
      <c r="D16" s="25"/>
      <c r="E16" s="25"/>
      <c r="F16" s="26"/>
    </row>
    <row r="17" spans="1:258" thickBot="1" x14ac:dyDescent="0.25">
      <c r="A17" s="23" t="s">
        <v>27</v>
      </c>
      <c r="B17" s="24" t="s">
        <v>28</v>
      </c>
      <c r="C17" s="24"/>
      <c r="D17" s="25"/>
      <c r="E17" s="25"/>
      <c r="F17" s="26"/>
    </row>
    <row r="18" spans="1:258" thickBot="1" x14ac:dyDescent="0.25">
      <c r="A18" s="27" t="s">
        <v>29</v>
      </c>
      <c r="B18" s="24" t="s">
        <v>30</v>
      </c>
      <c r="C18" s="24" t="s">
        <v>31</v>
      </c>
      <c r="D18" s="25">
        <v>1200</v>
      </c>
      <c r="E18" s="25">
        <v>94</v>
      </c>
      <c r="F18" s="26">
        <f>E18*D18</f>
        <v>112800</v>
      </c>
    </row>
    <row r="19" spans="1:258" thickBot="1" x14ac:dyDescent="0.25">
      <c r="A19" s="27" t="s">
        <v>32</v>
      </c>
      <c r="B19" s="24" t="s">
        <v>33</v>
      </c>
      <c r="C19" s="24" t="s">
        <v>31</v>
      </c>
      <c r="D19" s="25">
        <v>30</v>
      </c>
      <c r="E19" s="25">
        <v>100</v>
      </c>
      <c r="F19" s="26">
        <f>E19*D19</f>
        <v>3000</v>
      </c>
    </row>
    <row r="20" spans="1:258" thickBot="1" x14ac:dyDescent="0.25">
      <c r="A20" s="27" t="s">
        <v>34</v>
      </c>
      <c r="B20" s="24" t="s">
        <v>35</v>
      </c>
      <c r="C20" s="24" t="s">
        <v>31</v>
      </c>
      <c r="D20" s="25">
        <v>45</v>
      </c>
      <c r="E20" s="25">
        <v>130</v>
      </c>
      <c r="F20" s="26">
        <f>E20*D20</f>
        <v>5850</v>
      </c>
    </row>
    <row r="21" spans="1:258" thickBot="1" x14ac:dyDescent="0.25">
      <c r="A21" s="27" t="s">
        <v>36</v>
      </c>
      <c r="B21" s="24" t="s">
        <v>37</v>
      </c>
      <c r="C21" s="24" t="s">
        <v>31</v>
      </c>
      <c r="D21" s="25">
        <v>100</v>
      </c>
      <c r="E21" s="25">
        <v>102</v>
      </c>
      <c r="F21" s="26">
        <f>E21*D21</f>
        <v>10200</v>
      </c>
    </row>
    <row r="22" spans="1:258" thickBot="1" x14ac:dyDescent="0.25">
      <c r="A22" s="27" t="s">
        <v>38</v>
      </c>
      <c r="B22" s="24" t="s">
        <v>39</v>
      </c>
      <c r="C22" s="24" t="s">
        <v>31</v>
      </c>
      <c r="D22" s="25">
        <v>1150</v>
      </c>
      <c r="E22" s="25">
        <v>78</v>
      </c>
      <c r="F22" s="26">
        <f>E22*D22</f>
        <v>89700</v>
      </c>
    </row>
    <row r="23" spans="1:258" s="7" customFormat="1" hidden="1" thickBot="1" x14ac:dyDescent="0.25">
      <c r="A23" s="28"/>
      <c r="B23" s="29" t="s">
        <v>40</v>
      </c>
      <c r="C23" s="30"/>
      <c r="D23" s="31"/>
      <c r="E23" s="31"/>
      <c r="F23" s="32">
        <f>SUM(F18:F22)</f>
        <v>221550</v>
      </c>
      <c r="G23" s="8"/>
      <c r="H23" s="8"/>
      <c r="I23" s="8"/>
      <c r="J23" s="8"/>
      <c r="K23" s="8"/>
      <c r="L23" s="8"/>
      <c r="M23" s="8"/>
      <c r="N23" s="8"/>
      <c r="O23" s="8"/>
      <c r="P23" s="8"/>
      <c r="Q23" s="8"/>
      <c r="R23" s="8"/>
      <c r="S23" s="8"/>
      <c r="T23" s="8"/>
      <c r="U23" s="8"/>
      <c r="V23" s="8"/>
      <c r="W23" s="8"/>
      <c r="X23" s="8"/>
      <c r="Y23" s="8"/>
      <c r="Z23" s="8"/>
      <c r="AA23" s="8"/>
      <c r="AB23" s="8"/>
      <c r="AC23" s="8"/>
      <c r="IW23" s="9"/>
      <c r="IX23" s="10"/>
    </row>
    <row r="24" spans="1:258" s="7" customFormat="1" hidden="1" thickBot="1" x14ac:dyDescent="0.25">
      <c r="A24" s="28"/>
      <c r="B24" s="29" t="s">
        <v>41</v>
      </c>
      <c r="C24" s="30"/>
      <c r="D24" s="31"/>
      <c r="E24" s="33">
        <v>0</v>
      </c>
      <c r="F24" s="32"/>
      <c r="G24" s="8"/>
      <c r="H24" s="8"/>
      <c r="I24" s="8"/>
      <c r="J24" s="8"/>
      <c r="K24" s="8"/>
      <c r="L24" s="8"/>
      <c r="M24" s="8"/>
      <c r="N24" s="8"/>
      <c r="O24" s="8"/>
      <c r="P24" s="8"/>
      <c r="Q24" s="8"/>
      <c r="R24" s="8"/>
      <c r="S24" s="8"/>
      <c r="T24" s="8"/>
      <c r="U24" s="8"/>
      <c r="V24" s="8"/>
      <c r="W24" s="8"/>
      <c r="X24" s="8"/>
      <c r="Y24" s="8"/>
      <c r="Z24" s="8"/>
      <c r="AA24" s="8"/>
      <c r="AB24" s="8"/>
      <c r="AC24" s="8"/>
      <c r="IW24" s="9"/>
      <c r="IX24" s="10"/>
    </row>
    <row r="25" spans="1:258" s="7" customFormat="1" thickBot="1" x14ac:dyDescent="0.25">
      <c r="A25" s="34"/>
      <c r="B25" s="29" t="s">
        <v>42</v>
      </c>
      <c r="C25" s="30"/>
      <c r="D25" s="31"/>
      <c r="E25" s="31"/>
      <c r="F25" s="32">
        <f>F23</f>
        <v>221550</v>
      </c>
      <c r="G25" s="8"/>
      <c r="H25" s="8"/>
      <c r="I25" s="8"/>
      <c r="J25" s="8"/>
      <c r="K25" s="8"/>
      <c r="L25" s="8"/>
      <c r="M25" s="8"/>
      <c r="N25" s="8"/>
      <c r="O25" s="8"/>
      <c r="P25" s="8"/>
      <c r="Q25" s="8"/>
      <c r="R25" s="8"/>
      <c r="S25" s="8"/>
      <c r="T25" s="8"/>
      <c r="U25" s="8"/>
      <c r="V25" s="8"/>
      <c r="W25" s="8"/>
      <c r="X25" s="8"/>
      <c r="Y25" s="8"/>
      <c r="Z25" s="8"/>
      <c r="AA25" s="8"/>
      <c r="AB25" s="8"/>
      <c r="AC25" s="8"/>
      <c r="IW25" s="9"/>
      <c r="IX25" s="10"/>
    </row>
    <row r="26" spans="1:258" thickBot="1" x14ac:dyDescent="0.25">
      <c r="A26" s="23" t="s">
        <v>43</v>
      </c>
      <c r="B26" s="24" t="s">
        <v>44</v>
      </c>
      <c r="C26" s="24"/>
      <c r="D26" s="25"/>
      <c r="E26" s="25"/>
      <c r="F26" s="26"/>
    </row>
    <row r="27" spans="1:258" ht="24.75" thickBot="1" x14ac:dyDescent="0.25">
      <c r="A27" s="27" t="s">
        <v>45</v>
      </c>
      <c r="B27" s="24" t="s">
        <v>46</v>
      </c>
      <c r="C27" s="24" t="s">
        <v>47</v>
      </c>
      <c r="D27" s="25">
        <v>3600</v>
      </c>
      <c r="E27" s="25">
        <v>123</v>
      </c>
      <c r="F27" s="26">
        <f>E27*D27</f>
        <v>442800</v>
      </c>
    </row>
    <row r="28" spans="1:258" ht="24.75" thickBot="1" x14ac:dyDescent="0.25">
      <c r="A28" s="27" t="s">
        <v>48</v>
      </c>
      <c r="B28" s="24" t="s">
        <v>49</v>
      </c>
      <c r="C28" s="24" t="s">
        <v>47</v>
      </c>
      <c r="D28" s="25">
        <v>80</v>
      </c>
      <c r="E28" s="25">
        <v>160</v>
      </c>
      <c r="F28" s="26">
        <f>E28*D28</f>
        <v>12800</v>
      </c>
    </row>
    <row r="29" spans="1:258" ht="24.75" thickBot="1" x14ac:dyDescent="0.25">
      <c r="A29" s="27" t="s">
        <v>50</v>
      </c>
      <c r="B29" s="24" t="s">
        <v>51</v>
      </c>
      <c r="C29" s="24" t="s">
        <v>47</v>
      </c>
      <c r="D29" s="25">
        <v>10</v>
      </c>
      <c r="E29" s="25">
        <v>459</v>
      </c>
      <c r="F29" s="26">
        <f>E29*D29</f>
        <v>4590</v>
      </c>
    </row>
    <row r="30" spans="1:258" s="7" customFormat="1" hidden="1" thickBot="1" x14ac:dyDescent="0.25">
      <c r="A30" s="28"/>
      <c r="B30" s="29" t="s">
        <v>52</v>
      </c>
      <c r="C30" s="30"/>
      <c r="D30" s="31"/>
      <c r="E30" s="31"/>
      <c r="F30" s="32">
        <f>SUM(F27:F29)</f>
        <v>460190</v>
      </c>
      <c r="G30" s="8"/>
      <c r="H30" s="8"/>
      <c r="I30" s="8"/>
      <c r="J30" s="8"/>
      <c r="K30" s="8"/>
      <c r="L30" s="8"/>
      <c r="M30" s="8"/>
      <c r="N30" s="8"/>
      <c r="O30" s="8"/>
      <c r="P30" s="8"/>
      <c r="Q30" s="8"/>
      <c r="R30" s="8"/>
      <c r="S30" s="8"/>
      <c r="T30" s="8"/>
      <c r="U30" s="8"/>
      <c r="V30" s="8"/>
      <c r="W30" s="8"/>
      <c r="X30" s="8"/>
      <c r="Y30" s="8"/>
      <c r="Z30" s="8"/>
      <c r="AA30" s="8"/>
      <c r="AB30" s="8"/>
      <c r="AC30" s="8"/>
      <c r="IW30" s="9"/>
      <c r="IX30" s="10"/>
    </row>
    <row r="31" spans="1:258" s="7" customFormat="1" hidden="1" thickBot="1" x14ac:dyDescent="0.25">
      <c r="A31" s="28"/>
      <c r="B31" s="29" t="s">
        <v>53</v>
      </c>
      <c r="C31" s="30"/>
      <c r="D31" s="31"/>
      <c r="E31" s="33">
        <v>0</v>
      </c>
      <c r="F31" s="32"/>
      <c r="G31" s="8"/>
      <c r="H31" s="8"/>
      <c r="I31" s="8"/>
      <c r="J31" s="8"/>
      <c r="K31" s="8"/>
      <c r="L31" s="8"/>
      <c r="M31" s="8"/>
      <c r="N31" s="8"/>
      <c r="O31" s="8"/>
      <c r="P31" s="8"/>
      <c r="Q31" s="8"/>
      <c r="R31" s="8"/>
      <c r="S31" s="8"/>
      <c r="T31" s="8"/>
      <c r="U31" s="8"/>
      <c r="V31" s="8"/>
      <c r="W31" s="8"/>
      <c r="X31" s="8"/>
      <c r="Y31" s="8"/>
      <c r="Z31" s="8"/>
      <c r="AA31" s="8"/>
      <c r="AB31" s="8"/>
      <c r="AC31" s="8"/>
      <c r="IW31" s="9"/>
      <c r="IX31" s="10"/>
    </row>
    <row r="32" spans="1:258" s="7" customFormat="1" thickBot="1" x14ac:dyDescent="0.25">
      <c r="A32" s="34"/>
      <c r="B32" s="29" t="s">
        <v>54</v>
      </c>
      <c r="C32" s="30"/>
      <c r="D32" s="31"/>
      <c r="E32" s="31"/>
      <c r="F32" s="32">
        <f>F30</f>
        <v>460190</v>
      </c>
      <c r="G32" s="8"/>
      <c r="H32" s="8"/>
      <c r="I32" s="8"/>
      <c r="J32" s="8"/>
      <c r="K32" s="8"/>
      <c r="L32" s="8"/>
      <c r="M32" s="8"/>
      <c r="N32" s="8"/>
      <c r="O32" s="8"/>
      <c r="P32" s="8"/>
      <c r="Q32" s="8"/>
      <c r="R32" s="8"/>
      <c r="S32" s="8"/>
      <c r="T32" s="8"/>
      <c r="U32" s="8"/>
      <c r="V32" s="8"/>
      <c r="W32" s="8"/>
      <c r="X32" s="8"/>
      <c r="Y32" s="8"/>
      <c r="Z32" s="8"/>
      <c r="AA32" s="8"/>
      <c r="AB32" s="8"/>
      <c r="AC32" s="8"/>
      <c r="IW32" s="9"/>
      <c r="IX32" s="10"/>
    </row>
    <row r="33" spans="1:258" s="7" customFormat="1" hidden="1" thickBot="1" x14ac:dyDescent="0.25">
      <c r="A33" s="28"/>
      <c r="B33" s="35" t="s">
        <v>55</v>
      </c>
      <c r="C33" s="30"/>
      <c r="D33" s="31"/>
      <c r="E33" s="31"/>
      <c r="F33" s="32">
        <f>SUM(F25,F32)</f>
        <v>681740</v>
      </c>
      <c r="G33" s="8"/>
      <c r="H33" s="8"/>
      <c r="I33" s="8"/>
      <c r="J33" s="8"/>
      <c r="K33" s="8"/>
      <c r="L33" s="8"/>
      <c r="M33" s="8"/>
      <c r="N33" s="8"/>
      <c r="O33" s="8"/>
      <c r="P33" s="8"/>
      <c r="Q33" s="8"/>
      <c r="R33" s="8"/>
      <c r="S33" s="8"/>
      <c r="T33" s="8"/>
      <c r="U33" s="8"/>
      <c r="V33" s="8"/>
      <c r="W33" s="8"/>
      <c r="X33" s="8"/>
      <c r="Y33" s="8"/>
      <c r="Z33" s="8"/>
      <c r="AA33" s="8"/>
      <c r="AB33" s="8"/>
      <c r="AC33" s="8"/>
      <c r="IW33" s="9"/>
      <c r="IX33" s="10"/>
    </row>
    <row r="34" spans="1:258" s="7" customFormat="1" hidden="1" thickBot="1" x14ac:dyDescent="0.25">
      <c r="A34" s="28"/>
      <c r="B34" s="35" t="s">
        <v>56</v>
      </c>
      <c r="C34" s="30"/>
      <c r="D34" s="31"/>
      <c r="E34" s="36">
        <v>0</v>
      </c>
      <c r="F34" s="32"/>
      <c r="G34" s="8"/>
      <c r="H34" s="8"/>
      <c r="I34" s="8"/>
      <c r="J34" s="8"/>
      <c r="K34" s="8"/>
      <c r="L34" s="8"/>
      <c r="M34" s="8"/>
      <c r="N34" s="8"/>
      <c r="O34" s="8"/>
      <c r="P34" s="8"/>
      <c r="Q34" s="8"/>
      <c r="R34" s="8"/>
      <c r="S34" s="8"/>
      <c r="T34" s="8"/>
      <c r="U34" s="8"/>
      <c r="V34" s="8"/>
      <c r="W34" s="8"/>
      <c r="X34" s="8"/>
      <c r="Y34" s="8"/>
      <c r="Z34" s="8"/>
      <c r="AA34" s="8"/>
      <c r="AB34" s="8"/>
      <c r="AC34" s="8"/>
      <c r="IW34" s="9"/>
      <c r="IX34" s="10"/>
    </row>
    <row r="35" spans="1:258" s="7" customFormat="1" thickBot="1" x14ac:dyDescent="0.25">
      <c r="A35" s="34"/>
      <c r="B35" s="35" t="s">
        <v>57</v>
      </c>
      <c r="C35" s="30"/>
      <c r="D35" s="31"/>
      <c r="E35" s="31"/>
      <c r="F35" s="32">
        <f>(F33)</f>
        <v>681740</v>
      </c>
      <c r="G35" s="8"/>
      <c r="H35" s="8"/>
      <c r="I35" s="8"/>
      <c r="J35" s="8"/>
      <c r="K35" s="8"/>
      <c r="L35" s="8"/>
      <c r="M35" s="8"/>
      <c r="N35" s="8"/>
      <c r="O35" s="8"/>
      <c r="P35" s="8"/>
      <c r="Q35" s="8"/>
      <c r="R35" s="8"/>
      <c r="S35" s="8"/>
      <c r="T35" s="8"/>
      <c r="U35" s="8"/>
      <c r="V35" s="8"/>
      <c r="W35" s="8"/>
      <c r="X35" s="8"/>
      <c r="Y35" s="8"/>
      <c r="Z35" s="8"/>
      <c r="AA35" s="8"/>
      <c r="AB35" s="8"/>
      <c r="AC35" s="8"/>
      <c r="IW35" s="9"/>
      <c r="IX35" s="10"/>
    </row>
    <row r="36" spans="1:258" thickBot="1" x14ac:dyDescent="0.25">
      <c r="A36" s="23" t="s">
        <v>58</v>
      </c>
      <c r="B36" s="24" t="s">
        <v>59</v>
      </c>
      <c r="C36" s="24"/>
      <c r="D36" s="25"/>
      <c r="E36" s="25"/>
      <c r="F36" s="26"/>
    </row>
    <row r="37" spans="1:258" thickBot="1" x14ac:dyDescent="0.25">
      <c r="A37" s="23" t="s">
        <v>60</v>
      </c>
      <c r="B37" s="24" t="s">
        <v>61</v>
      </c>
      <c r="C37" s="24"/>
      <c r="D37" s="25"/>
      <c r="E37" s="25"/>
      <c r="F37" s="26"/>
    </row>
    <row r="38" spans="1:258" ht="36.75" thickBot="1" x14ac:dyDescent="0.25">
      <c r="A38" s="27" t="s">
        <v>62</v>
      </c>
      <c r="B38" s="24" t="s">
        <v>63</v>
      </c>
      <c r="C38" s="24" t="s">
        <v>64</v>
      </c>
      <c r="D38" s="25">
        <v>1500</v>
      </c>
      <c r="E38" s="25">
        <v>49</v>
      </c>
      <c r="F38" s="26">
        <f t="shared" ref="F38:F56" si="0">E38*D38</f>
        <v>73500</v>
      </c>
    </row>
    <row r="39" spans="1:258" thickBot="1" x14ac:dyDescent="0.25">
      <c r="A39" s="27" t="s">
        <v>65</v>
      </c>
      <c r="B39" s="24" t="s">
        <v>66</v>
      </c>
      <c r="C39" s="24" t="s">
        <v>47</v>
      </c>
      <c r="D39" s="25">
        <v>6500</v>
      </c>
      <c r="E39" s="25">
        <v>6</v>
      </c>
      <c r="F39" s="26">
        <f t="shared" si="0"/>
        <v>39000</v>
      </c>
    </row>
    <row r="40" spans="1:258" ht="36.75" thickBot="1" x14ac:dyDescent="0.25">
      <c r="A40" s="27" t="s">
        <v>67</v>
      </c>
      <c r="B40" s="24" t="s">
        <v>68</v>
      </c>
      <c r="C40" s="24" t="s">
        <v>16</v>
      </c>
      <c r="D40" s="25">
        <v>30</v>
      </c>
      <c r="E40" s="25">
        <v>220</v>
      </c>
      <c r="F40" s="26">
        <f t="shared" si="0"/>
        <v>6600</v>
      </c>
    </row>
    <row r="41" spans="1:258" thickBot="1" x14ac:dyDescent="0.25">
      <c r="A41" s="27" t="s">
        <v>69</v>
      </c>
      <c r="B41" s="24" t="s">
        <v>70</v>
      </c>
      <c r="C41" s="24" t="s">
        <v>31</v>
      </c>
      <c r="D41" s="25">
        <v>90</v>
      </c>
      <c r="E41" s="25">
        <v>55</v>
      </c>
      <c r="F41" s="26">
        <f t="shared" si="0"/>
        <v>4950</v>
      </c>
    </row>
    <row r="42" spans="1:258" ht="36.75" thickBot="1" x14ac:dyDescent="0.25">
      <c r="A42" s="27" t="s">
        <v>71</v>
      </c>
      <c r="B42" s="24" t="s">
        <v>72</v>
      </c>
      <c r="C42" s="24" t="s">
        <v>31</v>
      </c>
      <c r="D42" s="25">
        <v>10</v>
      </c>
      <c r="E42" s="25">
        <v>114</v>
      </c>
      <c r="F42" s="26">
        <f t="shared" si="0"/>
        <v>1140</v>
      </c>
    </row>
    <row r="43" spans="1:258" ht="36.75" thickBot="1" x14ac:dyDescent="0.25">
      <c r="A43" s="27" t="s">
        <v>73</v>
      </c>
      <c r="B43" s="24" t="s">
        <v>74</v>
      </c>
      <c r="C43" s="24" t="s">
        <v>31</v>
      </c>
      <c r="D43" s="25">
        <v>10</v>
      </c>
      <c r="E43" s="25">
        <v>150</v>
      </c>
      <c r="F43" s="26">
        <f t="shared" si="0"/>
        <v>1500</v>
      </c>
    </row>
    <row r="44" spans="1:258" thickBot="1" x14ac:dyDescent="0.25">
      <c r="A44" s="27" t="s">
        <v>75</v>
      </c>
      <c r="B44" s="24" t="s">
        <v>76</v>
      </c>
      <c r="C44" s="24" t="s">
        <v>16</v>
      </c>
      <c r="D44" s="25">
        <v>2</v>
      </c>
      <c r="E44" s="25">
        <v>930</v>
      </c>
      <c r="F44" s="26">
        <f t="shared" si="0"/>
        <v>1860</v>
      </c>
    </row>
    <row r="45" spans="1:258" ht="24.75" thickBot="1" x14ac:dyDescent="0.25">
      <c r="A45" s="27" t="s">
        <v>77</v>
      </c>
      <c r="B45" s="24" t="s">
        <v>78</v>
      </c>
      <c r="C45" s="24" t="s">
        <v>16</v>
      </c>
      <c r="D45" s="25">
        <v>18</v>
      </c>
      <c r="E45" s="25">
        <v>500</v>
      </c>
      <c r="F45" s="26">
        <f t="shared" si="0"/>
        <v>9000</v>
      </c>
    </row>
    <row r="46" spans="1:258" thickBot="1" x14ac:dyDescent="0.25">
      <c r="A46" s="27" t="s">
        <v>79</v>
      </c>
      <c r="B46" s="24" t="s">
        <v>80</v>
      </c>
      <c r="C46" s="24" t="s">
        <v>16</v>
      </c>
      <c r="D46" s="25">
        <v>1</v>
      </c>
      <c r="E46" s="25">
        <v>410</v>
      </c>
      <c r="F46" s="26">
        <f t="shared" si="0"/>
        <v>410</v>
      </c>
    </row>
    <row r="47" spans="1:258" thickBot="1" x14ac:dyDescent="0.25">
      <c r="A47" s="27" t="s">
        <v>81</v>
      </c>
      <c r="B47" s="24" t="s">
        <v>82</v>
      </c>
      <c r="C47" s="24" t="s">
        <v>16</v>
      </c>
      <c r="D47" s="25">
        <v>16</v>
      </c>
      <c r="E47" s="25">
        <v>1530</v>
      </c>
      <c r="F47" s="26">
        <f t="shared" si="0"/>
        <v>24480</v>
      </c>
    </row>
    <row r="48" spans="1:258" thickBot="1" x14ac:dyDescent="0.25">
      <c r="A48" s="27" t="s">
        <v>83</v>
      </c>
      <c r="B48" s="24" t="s">
        <v>84</v>
      </c>
      <c r="C48" s="24" t="s">
        <v>47</v>
      </c>
      <c r="D48" s="25">
        <v>3500</v>
      </c>
      <c r="E48" s="25">
        <v>12.2</v>
      </c>
      <c r="F48" s="26">
        <f t="shared" si="0"/>
        <v>42700</v>
      </c>
    </row>
    <row r="49" spans="1:258" thickBot="1" x14ac:dyDescent="0.25">
      <c r="A49" s="27" t="s">
        <v>85</v>
      </c>
      <c r="B49" s="24" t="s">
        <v>86</v>
      </c>
      <c r="C49" s="24" t="s">
        <v>47</v>
      </c>
      <c r="D49" s="25">
        <v>50</v>
      </c>
      <c r="E49" s="25">
        <v>40.799999999999997</v>
      </c>
      <c r="F49" s="26">
        <f t="shared" si="0"/>
        <v>2039.9999999999998</v>
      </c>
    </row>
    <row r="50" spans="1:258" thickBot="1" x14ac:dyDescent="0.25">
      <c r="A50" s="27" t="s">
        <v>87</v>
      </c>
      <c r="B50" s="24" t="s">
        <v>88</v>
      </c>
      <c r="C50" s="24" t="s">
        <v>47</v>
      </c>
      <c r="D50" s="25">
        <v>10</v>
      </c>
      <c r="E50" s="25">
        <v>82</v>
      </c>
      <c r="F50" s="26">
        <f t="shared" si="0"/>
        <v>820</v>
      </c>
    </row>
    <row r="51" spans="1:258" ht="24.75" thickBot="1" x14ac:dyDescent="0.25">
      <c r="A51" s="27" t="s">
        <v>89</v>
      </c>
      <c r="B51" s="24" t="s">
        <v>90</v>
      </c>
      <c r="C51" s="24" t="s">
        <v>47</v>
      </c>
      <c r="D51" s="25">
        <v>20</v>
      </c>
      <c r="E51" s="25">
        <v>160</v>
      </c>
      <c r="F51" s="26">
        <f t="shared" si="0"/>
        <v>3200</v>
      </c>
    </row>
    <row r="52" spans="1:258" thickBot="1" x14ac:dyDescent="0.25">
      <c r="A52" s="27" t="s">
        <v>91</v>
      </c>
      <c r="B52" s="24" t="s">
        <v>92</v>
      </c>
      <c r="C52" s="24" t="s">
        <v>16</v>
      </c>
      <c r="D52" s="25">
        <v>5</v>
      </c>
      <c r="E52" s="25">
        <v>398</v>
      </c>
      <c r="F52" s="26">
        <f t="shared" si="0"/>
        <v>1990</v>
      </c>
    </row>
    <row r="53" spans="1:258" thickBot="1" x14ac:dyDescent="0.25">
      <c r="A53" s="27" t="s">
        <v>93</v>
      </c>
      <c r="B53" s="24" t="s">
        <v>94</v>
      </c>
      <c r="C53" s="24" t="s">
        <v>16</v>
      </c>
      <c r="D53" s="25">
        <v>2</v>
      </c>
      <c r="E53" s="25">
        <v>816</v>
      </c>
      <c r="F53" s="26">
        <f t="shared" si="0"/>
        <v>1632</v>
      </c>
    </row>
    <row r="54" spans="1:258" ht="24.75" thickBot="1" x14ac:dyDescent="0.25">
      <c r="A54" s="27" t="s">
        <v>95</v>
      </c>
      <c r="B54" s="24" t="s">
        <v>96</v>
      </c>
      <c r="C54" s="24" t="s">
        <v>97</v>
      </c>
      <c r="D54" s="25">
        <v>27</v>
      </c>
      <c r="E54" s="25">
        <v>1500</v>
      </c>
      <c r="F54" s="26">
        <f t="shared" si="0"/>
        <v>40500</v>
      </c>
    </row>
    <row r="55" spans="1:258" ht="36.75" thickBot="1" x14ac:dyDescent="0.25">
      <c r="A55" s="27" t="s">
        <v>98</v>
      </c>
      <c r="B55" s="24" t="s">
        <v>99</v>
      </c>
      <c r="C55" s="24" t="s">
        <v>97</v>
      </c>
      <c r="D55" s="25">
        <v>1</v>
      </c>
      <c r="E55" s="25">
        <v>3820</v>
      </c>
      <c r="F55" s="26">
        <f t="shared" si="0"/>
        <v>3820</v>
      </c>
    </row>
    <row r="56" spans="1:258" ht="24.75" thickBot="1" x14ac:dyDescent="0.25">
      <c r="A56" s="27" t="s">
        <v>100</v>
      </c>
      <c r="B56" s="24" t="s">
        <v>101</v>
      </c>
      <c r="C56" s="24" t="s">
        <v>16</v>
      </c>
      <c r="D56" s="25">
        <v>1</v>
      </c>
      <c r="E56" s="25">
        <v>3500</v>
      </c>
      <c r="F56" s="26">
        <f t="shared" si="0"/>
        <v>3500</v>
      </c>
    </row>
    <row r="57" spans="1:258" s="7" customFormat="1" hidden="1" thickBot="1" x14ac:dyDescent="0.25">
      <c r="A57" s="28"/>
      <c r="B57" s="29" t="s">
        <v>102</v>
      </c>
      <c r="C57" s="30"/>
      <c r="D57" s="31"/>
      <c r="E57" s="31"/>
      <c r="F57" s="32">
        <f>SUM(F38:F56)</f>
        <v>262642</v>
      </c>
      <c r="G57" s="8"/>
      <c r="H57" s="8"/>
      <c r="I57" s="8"/>
      <c r="J57" s="8"/>
      <c r="K57" s="8"/>
      <c r="L57" s="8"/>
      <c r="M57" s="8"/>
      <c r="N57" s="8"/>
      <c r="O57" s="8"/>
      <c r="P57" s="8"/>
      <c r="Q57" s="8"/>
      <c r="R57" s="8"/>
      <c r="S57" s="8"/>
      <c r="T57" s="8"/>
      <c r="U57" s="8"/>
      <c r="V57" s="8"/>
      <c r="W57" s="8"/>
      <c r="X57" s="8"/>
      <c r="Y57" s="8"/>
      <c r="Z57" s="8"/>
      <c r="AA57" s="8"/>
      <c r="AB57" s="8"/>
      <c r="AC57" s="8"/>
      <c r="IW57" s="9"/>
      <c r="IX57" s="10"/>
    </row>
    <row r="58" spans="1:258" s="7" customFormat="1" hidden="1" thickBot="1" x14ac:dyDescent="0.25">
      <c r="A58" s="28"/>
      <c r="B58" s="29" t="s">
        <v>103</v>
      </c>
      <c r="C58" s="30"/>
      <c r="D58" s="31"/>
      <c r="E58" s="33">
        <v>0</v>
      </c>
      <c r="F58" s="32"/>
      <c r="G58" s="8"/>
      <c r="H58" s="8"/>
      <c r="I58" s="8"/>
      <c r="J58" s="8"/>
      <c r="K58" s="8"/>
      <c r="L58" s="8"/>
      <c r="M58" s="8"/>
      <c r="N58" s="8"/>
      <c r="O58" s="8"/>
      <c r="P58" s="8"/>
      <c r="Q58" s="8"/>
      <c r="R58" s="8"/>
      <c r="S58" s="8"/>
      <c r="T58" s="8"/>
      <c r="U58" s="8"/>
      <c r="V58" s="8"/>
      <c r="W58" s="8"/>
      <c r="X58" s="8"/>
      <c r="Y58" s="8"/>
      <c r="Z58" s="8"/>
      <c r="AA58" s="8"/>
      <c r="AB58" s="8"/>
      <c r="AC58" s="8"/>
      <c r="IW58" s="9"/>
      <c r="IX58" s="10"/>
    </row>
    <row r="59" spans="1:258" s="7" customFormat="1" thickBot="1" x14ac:dyDescent="0.25">
      <c r="A59" s="34"/>
      <c r="B59" s="29" t="s">
        <v>104</v>
      </c>
      <c r="C59" s="30"/>
      <c r="D59" s="31"/>
      <c r="E59" s="31"/>
      <c r="F59" s="32">
        <f>F57</f>
        <v>262642</v>
      </c>
      <c r="G59" s="8"/>
      <c r="H59" s="8"/>
      <c r="I59" s="8"/>
      <c r="J59" s="8"/>
      <c r="K59" s="8"/>
      <c r="L59" s="8"/>
      <c r="M59" s="8"/>
      <c r="N59" s="8"/>
      <c r="O59" s="8"/>
      <c r="P59" s="8"/>
      <c r="Q59" s="8"/>
      <c r="R59" s="8"/>
      <c r="S59" s="8"/>
      <c r="T59" s="8"/>
      <c r="U59" s="8"/>
      <c r="V59" s="8"/>
      <c r="W59" s="8"/>
      <c r="X59" s="8"/>
      <c r="Y59" s="8"/>
      <c r="Z59" s="8"/>
      <c r="AA59" s="8"/>
      <c r="AB59" s="8"/>
      <c r="AC59" s="8"/>
      <c r="IW59" s="9"/>
      <c r="IX59" s="10"/>
    </row>
    <row r="60" spans="1:258" thickBot="1" x14ac:dyDescent="0.25">
      <c r="A60" s="23" t="s">
        <v>105</v>
      </c>
      <c r="B60" s="24" t="s">
        <v>106</v>
      </c>
      <c r="C60" s="24"/>
      <c r="D60" s="25"/>
      <c r="E60" s="25"/>
      <c r="F60" s="26"/>
    </row>
    <row r="61" spans="1:258" ht="24.75" thickBot="1" x14ac:dyDescent="0.25">
      <c r="A61" s="27" t="s">
        <v>107</v>
      </c>
      <c r="B61" s="24" t="s">
        <v>108</v>
      </c>
      <c r="C61" s="24" t="s">
        <v>64</v>
      </c>
      <c r="D61" s="25">
        <v>6500</v>
      </c>
      <c r="E61" s="25">
        <v>33</v>
      </c>
      <c r="F61" s="26">
        <f>E61*D61</f>
        <v>214500</v>
      </c>
    </row>
    <row r="62" spans="1:258" thickBot="1" x14ac:dyDescent="0.25">
      <c r="A62" s="27" t="s">
        <v>109</v>
      </c>
      <c r="B62" s="24" t="s">
        <v>110</v>
      </c>
      <c r="C62" s="24" t="s">
        <v>47</v>
      </c>
      <c r="D62" s="25">
        <v>8000</v>
      </c>
      <c r="E62" s="25">
        <v>8.1999999999999993</v>
      </c>
      <c r="F62" s="26">
        <f>E62*D62</f>
        <v>65600</v>
      </c>
    </row>
    <row r="63" spans="1:258" s="7" customFormat="1" hidden="1" thickBot="1" x14ac:dyDescent="0.25">
      <c r="A63" s="28"/>
      <c r="B63" s="29" t="s">
        <v>111</v>
      </c>
      <c r="C63" s="30"/>
      <c r="D63" s="31"/>
      <c r="E63" s="31"/>
      <c r="F63" s="32">
        <f>SUM(F61:F62)</f>
        <v>280100</v>
      </c>
      <c r="G63" s="8"/>
      <c r="H63" s="8"/>
      <c r="I63" s="8"/>
      <c r="J63" s="8"/>
      <c r="K63" s="8"/>
      <c r="L63" s="8"/>
      <c r="M63" s="8"/>
      <c r="N63" s="8"/>
      <c r="O63" s="8"/>
      <c r="P63" s="8"/>
      <c r="Q63" s="8"/>
      <c r="R63" s="8"/>
      <c r="S63" s="8"/>
      <c r="T63" s="8"/>
      <c r="U63" s="8"/>
      <c r="V63" s="8"/>
      <c r="W63" s="8"/>
      <c r="X63" s="8"/>
      <c r="Y63" s="8"/>
      <c r="Z63" s="8"/>
      <c r="AA63" s="8"/>
      <c r="AB63" s="8"/>
      <c r="AC63" s="8"/>
      <c r="IW63" s="9"/>
      <c r="IX63" s="10"/>
    </row>
    <row r="64" spans="1:258" s="7" customFormat="1" hidden="1" thickBot="1" x14ac:dyDescent="0.25">
      <c r="A64" s="28"/>
      <c r="B64" s="29" t="s">
        <v>112</v>
      </c>
      <c r="C64" s="30"/>
      <c r="D64" s="31"/>
      <c r="E64" s="33">
        <v>0</v>
      </c>
      <c r="F64" s="32"/>
      <c r="G64" s="8"/>
      <c r="H64" s="8"/>
      <c r="I64" s="8"/>
      <c r="J64" s="8"/>
      <c r="K64" s="8"/>
      <c r="L64" s="8"/>
      <c r="M64" s="8"/>
      <c r="N64" s="8"/>
      <c r="O64" s="8"/>
      <c r="P64" s="8"/>
      <c r="Q64" s="8"/>
      <c r="R64" s="8"/>
      <c r="S64" s="8"/>
      <c r="T64" s="8"/>
      <c r="U64" s="8"/>
      <c r="V64" s="8"/>
      <c r="W64" s="8"/>
      <c r="X64" s="8"/>
      <c r="Y64" s="8"/>
      <c r="Z64" s="8"/>
      <c r="AA64" s="8"/>
      <c r="AB64" s="8"/>
      <c r="AC64" s="8"/>
      <c r="IW64" s="9"/>
      <c r="IX64" s="10"/>
    </row>
    <row r="65" spans="1:258" s="7" customFormat="1" thickBot="1" x14ac:dyDescent="0.25">
      <c r="A65" s="34"/>
      <c r="B65" s="29" t="s">
        <v>113</v>
      </c>
      <c r="C65" s="30"/>
      <c r="D65" s="31"/>
      <c r="E65" s="31"/>
      <c r="F65" s="32">
        <f>F63</f>
        <v>280100</v>
      </c>
      <c r="G65" s="8"/>
      <c r="H65" s="8"/>
      <c r="I65" s="8"/>
      <c r="J65" s="8"/>
      <c r="K65" s="8"/>
      <c r="L65" s="8"/>
      <c r="M65" s="8"/>
      <c r="N65" s="8"/>
      <c r="O65" s="8"/>
      <c r="P65" s="8"/>
      <c r="Q65" s="8"/>
      <c r="R65" s="8"/>
      <c r="S65" s="8"/>
      <c r="T65" s="8"/>
      <c r="U65" s="8"/>
      <c r="V65" s="8"/>
      <c r="W65" s="8"/>
      <c r="X65" s="8"/>
      <c r="Y65" s="8"/>
      <c r="Z65" s="8"/>
      <c r="AA65" s="8"/>
      <c r="AB65" s="8"/>
      <c r="AC65" s="8"/>
      <c r="IW65" s="9"/>
      <c r="IX65" s="10"/>
    </row>
    <row r="66" spans="1:258" thickBot="1" x14ac:dyDescent="0.25">
      <c r="A66" s="23" t="s">
        <v>114</v>
      </c>
      <c r="B66" s="24" t="s">
        <v>115</v>
      </c>
      <c r="C66" s="24"/>
      <c r="D66" s="25"/>
      <c r="E66" s="25"/>
      <c r="F66" s="26"/>
    </row>
    <row r="67" spans="1:258" thickBot="1" x14ac:dyDescent="0.25">
      <c r="A67" s="27" t="s">
        <v>116</v>
      </c>
      <c r="B67" s="24" t="s">
        <v>117</v>
      </c>
      <c r="C67" s="24" t="s">
        <v>64</v>
      </c>
      <c r="D67" s="25">
        <v>4900</v>
      </c>
      <c r="E67" s="25">
        <v>173</v>
      </c>
      <c r="F67" s="26">
        <f>E67*D67</f>
        <v>847700</v>
      </c>
    </row>
    <row r="68" spans="1:258" thickBot="1" x14ac:dyDescent="0.25">
      <c r="A68" s="27" t="s">
        <v>118</v>
      </c>
      <c r="B68" s="24" t="s">
        <v>119</v>
      </c>
      <c r="C68" s="24" t="s">
        <v>64</v>
      </c>
      <c r="D68" s="25">
        <v>60</v>
      </c>
      <c r="E68" s="25">
        <v>70</v>
      </c>
      <c r="F68" s="26">
        <f>E68*D68</f>
        <v>4200</v>
      </c>
    </row>
    <row r="69" spans="1:258" s="7" customFormat="1" hidden="1" thickBot="1" x14ac:dyDescent="0.25">
      <c r="A69" s="28"/>
      <c r="B69" s="29" t="s">
        <v>120</v>
      </c>
      <c r="C69" s="30"/>
      <c r="D69" s="31"/>
      <c r="E69" s="31"/>
      <c r="F69" s="32">
        <f>SUM(F67:F68)</f>
        <v>851900</v>
      </c>
      <c r="G69" s="8"/>
      <c r="H69" s="8"/>
      <c r="I69" s="8"/>
      <c r="J69" s="8"/>
      <c r="K69" s="8"/>
      <c r="L69" s="8"/>
      <c r="M69" s="8"/>
      <c r="N69" s="8"/>
      <c r="O69" s="8"/>
      <c r="P69" s="8"/>
      <c r="Q69" s="8"/>
      <c r="R69" s="8"/>
      <c r="S69" s="8"/>
      <c r="T69" s="8"/>
      <c r="U69" s="8"/>
      <c r="V69" s="8"/>
      <c r="W69" s="8"/>
      <c r="X69" s="8"/>
      <c r="Y69" s="8"/>
      <c r="Z69" s="8"/>
      <c r="AA69" s="8"/>
      <c r="AB69" s="8"/>
      <c r="AC69" s="8"/>
      <c r="IW69" s="9"/>
      <c r="IX69" s="10"/>
    </row>
    <row r="70" spans="1:258" s="7" customFormat="1" hidden="1" thickBot="1" x14ac:dyDescent="0.25">
      <c r="A70" s="28"/>
      <c r="B70" s="29" t="s">
        <v>121</v>
      </c>
      <c r="C70" s="30"/>
      <c r="D70" s="31"/>
      <c r="E70" s="33">
        <v>0</v>
      </c>
      <c r="F70" s="32"/>
      <c r="G70" s="8"/>
      <c r="H70" s="8"/>
      <c r="I70" s="8"/>
      <c r="J70" s="8"/>
      <c r="K70" s="8"/>
      <c r="L70" s="8"/>
      <c r="M70" s="8"/>
      <c r="N70" s="8"/>
      <c r="O70" s="8"/>
      <c r="P70" s="8"/>
      <c r="Q70" s="8"/>
      <c r="R70" s="8"/>
      <c r="S70" s="8"/>
      <c r="T70" s="8"/>
      <c r="U70" s="8"/>
      <c r="V70" s="8"/>
      <c r="W70" s="8"/>
      <c r="X70" s="8"/>
      <c r="Y70" s="8"/>
      <c r="Z70" s="8"/>
      <c r="AA70" s="8"/>
      <c r="AB70" s="8"/>
      <c r="AC70" s="8"/>
      <c r="IW70" s="9"/>
      <c r="IX70" s="10"/>
    </row>
    <row r="71" spans="1:258" s="7" customFormat="1" thickBot="1" x14ac:dyDescent="0.25">
      <c r="A71" s="34"/>
      <c r="B71" s="29" t="s">
        <v>122</v>
      </c>
      <c r="C71" s="30"/>
      <c r="D71" s="31"/>
      <c r="E71" s="31"/>
      <c r="F71" s="32">
        <f>F69</f>
        <v>851900</v>
      </c>
      <c r="G71" s="8"/>
      <c r="H71" s="8"/>
      <c r="I71" s="8"/>
      <c r="J71" s="8"/>
      <c r="K71" s="8"/>
      <c r="L71" s="8"/>
      <c r="M71" s="8"/>
      <c r="N71" s="8"/>
      <c r="O71" s="8"/>
      <c r="P71" s="8"/>
      <c r="Q71" s="8"/>
      <c r="R71" s="8"/>
      <c r="S71" s="8"/>
      <c r="T71" s="8"/>
      <c r="U71" s="8"/>
      <c r="V71" s="8"/>
      <c r="W71" s="8"/>
      <c r="X71" s="8"/>
      <c r="Y71" s="8"/>
      <c r="Z71" s="8"/>
      <c r="AA71" s="8"/>
      <c r="AB71" s="8"/>
      <c r="AC71" s="8"/>
      <c r="IW71" s="9"/>
      <c r="IX71" s="10"/>
    </row>
    <row r="72" spans="1:258" thickBot="1" x14ac:dyDescent="0.25">
      <c r="A72" s="23" t="s">
        <v>123</v>
      </c>
      <c r="B72" s="24" t="s">
        <v>124</v>
      </c>
      <c r="C72" s="24"/>
      <c r="D72" s="25"/>
      <c r="E72" s="25"/>
      <c r="F72" s="26"/>
    </row>
    <row r="73" spans="1:258" ht="36.75" thickBot="1" x14ac:dyDescent="0.25">
      <c r="A73" s="27" t="s">
        <v>125</v>
      </c>
      <c r="B73" s="24" t="s">
        <v>126</v>
      </c>
      <c r="C73" s="24" t="s">
        <v>47</v>
      </c>
      <c r="D73" s="25">
        <v>16000</v>
      </c>
      <c r="E73" s="25">
        <v>19</v>
      </c>
      <c r="F73" s="26">
        <f>E73*D73</f>
        <v>304000</v>
      </c>
    </row>
    <row r="74" spans="1:258" s="7" customFormat="1" hidden="1" thickBot="1" x14ac:dyDescent="0.25">
      <c r="A74" s="28"/>
      <c r="B74" s="29" t="s">
        <v>127</v>
      </c>
      <c r="C74" s="30"/>
      <c r="D74" s="31"/>
      <c r="E74" s="31"/>
      <c r="F74" s="32">
        <f>SUM(F73:F73)</f>
        <v>304000</v>
      </c>
      <c r="G74" s="8"/>
      <c r="H74" s="8"/>
      <c r="I74" s="8"/>
      <c r="J74" s="8"/>
      <c r="K74" s="8"/>
      <c r="L74" s="8"/>
      <c r="M74" s="8"/>
      <c r="N74" s="8"/>
      <c r="O74" s="8"/>
      <c r="P74" s="8"/>
      <c r="Q74" s="8"/>
      <c r="R74" s="8"/>
      <c r="S74" s="8"/>
      <c r="T74" s="8"/>
      <c r="U74" s="8"/>
      <c r="V74" s="8"/>
      <c r="W74" s="8"/>
      <c r="X74" s="8"/>
      <c r="Y74" s="8"/>
      <c r="Z74" s="8"/>
      <c r="AA74" s="8"/>
      <c r="AB74" s="8"/>
      <c r="AC74" s="8"/>
      <c r="IW74" s="9"/>
      <c r="IX74" s="10"/>
    </row>
    <row r="75" spans="1:258" s="7" customFormat="1" hidden="1" thickBot="1" x14ac:dyDescent="0.25">
      <c r="A75" s="28"/>
      <c r="B75" s="29" t="s">
        <v>128</v>
      </c>
      <c r="C75" s="30"/>
      <c r="D75" s="31"/>
      <c r="E75" s="33">
        <v>0</v>
      </c>
      <c r="F75" s="32"/>
      <c r="G75" s="8"/>
      <c r="H75" s="8"/>
      <c r="I75" s="8"/>
      <c r="J75" s="8"/>
      <c r="K75" s="8"/>
      <c r="L75" s="8"/>
      <c r="M75" s="8"/>
      <c r="N75" s="8"/>
      <c r="O75" s="8"/>
      <c r="P75" s="8"/>
      <c r="Q75" s="8"/>
      <c r="R75" s="8"/>
      <c r="S75" s="8"/>
      <c r="T75" s="8"/>
      <c r="U75" s="8"/>
      <c r="V75" s="8"/>
      <c r="W75" s="8"/>
      <c r="X75" s="8"/>
      <c r="Y75" s="8"/>
      <c r="Z75" s="8"/>
      <c r="AA75" s="8"/>
      <c r="AB75" s="8"/>
      <c r="AC75" s="8"/>
      <c r="IW75" s="9"/>
      <c r="IX75" s="10"/>
    </row>
    <row r="76" spans="1:258" s="7" customFormat="1" thickBot="1" x14ac:dyDescent="0.25">
      <c r="A76" s="34"/>
      <c r="B76" s="29" t="s">
        <v>129</v>
      </c>
      <c r="C76" s="30"/>
      <c r="D76" s="31"/>
      <c r="E76" s="31"/>
      <c r="F76" s="32">
        <f>F74</f>
        <v>304000</v>
      </c>
      <c r="G76" s="8"/>
      <c r="H76" s="8"/>
      <c r="I76" s="8"/>
      <c r="J76" s="8"/>
      <c r="K76" s="8"/>
      <c r="L76" s="8"/>
      <c r="M76" s="8"/>
      <c r="N76" s="8"/>
      <c r="O76" s="8"/>
      <c r="P76" s="8"/>
      <c r="Q76" s="8"/>
      <c r="R76" s="8"/>
      <c r="S76" s="8"/>
      <c r="T76" s="8"/>
      <c r="U76" s="8"/>
      <c r="V76" s="8"/>
      <c r="W76" s="8"/>
      <c r="X76" s="8"/>
      <c r="Y76" s="8"/>
      <c r="Z76" s="8"/>
      <c r="AA76" s="8"/>
      <c r="AB76" s="8"/>
      <c r="AC76" s="8"/>
      <c r="IW76" s="9"/>
      <c r="IX76" s="10"/>
    </row>
    <row r="77" spans="1:258" thickBot="1" x14ac:dyDescent="0.25">
      <c r="A77" s="23" t="s">
        <v>130</v>
      </c>
      <c r="B77" s="24" t="s">
        <v>131</v>
      </c>
      <c r="C77" s="24"/>
      <c r="D77" s="25"/>
      <c r="E77" s="25"/>
      <c r="F77" s="26"/>
    </row>
    <row r="78" spans="1:258" thickBot="1" x14ac:dyDescent="0.25">
      <c r="A78" s="27" t="s">
        <v>132</v>
      </c>
      <c r="B78" s="24" t="s">
        <v>133</v>
      </c>
      <c r="C78" s="24" t="s">
        <v>47</v>
      </c>
      <c r="D78" s="25">
        <v>4300</v>
      </c>
      <c r="E78" s="25">
        <v>2.2999999999999998</v>
      </c>
      <c r="F78" s="26">
        <f>E78*D78</f>
        <v>9890</v>
      </c>
    </row>
    <row r="79" spans="1:258" thickBot="1" x14ac:dyDescent="0.25">
      <c r="A79" s="27" t="s">
        <v>134</v>
      </c>
      <c r="B79" s="24" t="s">
        <v>135</v>
      </c>
      <c r="C79" s="24" t="s">
        <v>47</v>
      </c>
      <c r="D79" s="25">
        <v>4300</v>
      </c>
      <c r="E79" s="25">
        <v>2.1</v>
      </c>
      <c r="F79" s="26">
        <f>E79*D79</f>
        <v>9030</v>
      </c>
    </row>
    <row r="80" spans="1:258" ht="24.75" thickBot="1" x14ac:dyDescent="0.25">
      <c r="A80" s="27" t="s">
        <v>136</v>
      </c>
      <c r="B80" s="24" t="s">
        <v>137</v>
      </c>
      <c r="C80" s="24" t="s">
        <v>47</v>
      </c>
      <c r="D80" s="25">
        <v>4300</v>
      </c>
      <c r="E80" s="25">
        <v>49</v>
      </c>
      <c r="F80" s="26">
        <f>E80*D80</f>
        <v>210700</v>
      </c>
    </row>
    <row r="81" spans="1:258" ht="24.75" thickBot="1" x14ac:dyDescent="0.25">
      <c r="A81" s="27" t="s">
        <v>138</v>
      </c>
      <c r="B81" s="24" t="s">
        <v>139</v>
      </c>
      <c r="C81" s="24" t="s">
        <v>47</v>
      </c>
      <c r="D81" s="25">
        <v>4300</v>
      </c>
      <c r="E81" s="25">
        <v>69</v>
      </c>
      <c r="F81" s="26">
        <f>E81*D81</f>
        <v>296700</v>
      </c>
    </row>
    <row r="82" spans="1:258" s="7" customFormat="1" hidden="1" thickBot="1" x14ac:dyDescent="0.25">
      <c r="A82" s="28"/>
      <c r="B82" s="29" t="s">
        <v>140</v>
      </c>
      <c r="C82" s="30"/>
      <c r="D82" s="31"/>
      <c r="E82" s="31"/>
      <c r="F82" s="32">
        <f>SUM(F78:F81)</f>
        <v>526320</v>
      </c>
      <c r="G82" s="8"/>
      <c r="H82" s="8"/>
      <c r="I82" s="8"/>
      <c r="J82" s="8"/>
      <c r="K82" s="8"/>
      <c r="L82" s="8"/>
      <c r="M82" s="8"/>
      <c r="N82" s="8"/>
      <c r="O82" s="8"/>
      <c r="P82" s="8"/>
      <c r="Q82" s="8"/>
      <c r="R82" s="8"/>
      <c r="S82" s="8"/>
      <c r="T82" s="8"/>
      <c r="U82" s="8"/>
      <c r="V82" s="8"/>
      <c r="W82" s="8"/>
      <c r="X82" s="8"/>
      <c r="Y82" s="8"/>
      <c r="Z82" s="8"/>
      <c r="AA82" s="8"/>
      <c r="AB82" s="8"/>
      <c r="AC82" s="8"/>
      <c r="IW82" s="9"/>
      <c r="IX82" s="10"/>
    </row>
    <row r="83" spans="1:258" s="7" customFormat="1" hidden="1" thickBot="1" x14ac:dyDescent="0.25">
      <c r="A83" s="28"/>
      <c r="B83" s="29" t="s">
        <v>141</v>
      </c>
      <c r="C83" s="30"/>
      <c r="D83" s="31"/>
      <c r="E83" s="33">
        <v>0</v>
      </c>
      <c r="F83" s="32"/>
      <c r="G83" s="8"/>
      <c r="H83" s="8"/>
      <c r="I83" s="8"/>
      <c r="J83" s="8"/>
      <c r="K83" s="8"/>
      <c r="L83" s="8"/>
      <c r="M83" s="8"/>
      <c r="N83" s="8"/>
      <c r="O83" s="8"/>
      <c r="P83" s="8"/>
      <c r="Q83" s="8"/>
      <c r="R83" s="8"/>
      <c r="S83" s="8"/>
      <c r="T83" s="8"/>
      <c r="U83" s="8"/>
      <c r="V83" s="8"/>
      <c r="W83" s="8"/>
      <c r="X83" s="8"/>
      <c r="Y83" s="8"/>
      <c r="Z83" s="8"/>
      <c r="AA83" s="8"/>
      <c r="AB83" s="8"/>
      <c r="AC83" s="8"/>
      <c r="IW83" s="9"/>
      <c r="IX83" s="10"/>
    </row>
    <row r="84" spans="1:258" s="7" customFormat="1" thickBot="1" x14ac:dyDescent="0.25">
      <c r="A84" s="34"/>
      <c r="B84" s="29" t="s">
        <v>142</v>
      </c>
      <c r="C84" s="30"/>
      <c r="D84" s="31"/>
      <c r="E84" s="31"/>
      <c r="F84" s="32">
        <f>F82</f>
        <v>526320</v>
      </c>
      <c r="G84" s="8"/>
      <c r="H84" s="8"/>
      <c r="I84" s="8"/>
      <c r="J84" s="8"/>
      <c r="K84" s="8"/>
      <c r="L84" s="8"/>
      <c r="M84" s="8"/>
      <c r="N84" s="8"/>
      <c r="O84" s="8"/>
      <c r="P84" s="8"/>
      <c r="Q84" s="8"/>
      <c r="R84" s="8"/>
      <c r="S84" s="8"/>
      <c r="T84" s="8"/>
      <c r="U84" s="8"/>
      <c r="V84" s="8"/>
      <c r="W84" s="8"/>
      <c r="X84" s="8"/>
      <c r="Y84" s="8"/>
      <c r="Z84" s="8"/>
      <c r="AA84" s="8"/>
      <c r="AB84" s="8"/>
      <c r="AC84" s="8"/>
      <c r="IW84" s="9"/>
      <c r="IX84" s="10"/>
    </row>
    <row r="85" spans="1:258" thickBot="1" x14ac:dyDescent="0.25">
      <c r="A85" s="23" t="s">
        <v>143</v>
      </c>
      <c r="B85" s="24" t="s">
        <v>144</v>
      </c>
      <c r="C85" s="24"/>
      <c r="D85" s="25"/>
      <c r="E85" s="25"/>
      <c r="F85" s="26"/>
    </row>
    <row r="86" spans="1:258" thickBot="1" x14ac:dyDescent="0.25">
      <c r="A86" s="23" t="s">
        <v>145</v>
      </c>
      <c r="B86" s="24" t="s">
        <v>146</v>
      </c>
      <c r="C86" s="24"/>
      <c r="D86" s="25"/>
      <c r="E86" s="25"/>
      <c r="F86" s="26"/>
    </row>
    <row r="87" spans="1:258" thickBot="1" x14ac:dyDescent="0.25">
      <c r="A87" s="23" t="s">
        <v>147</v>
      </c>
      <c r="B87" s="24" t="s">
        <v>148</v>
      </c>
      <c r="C87" s="24"/>
      <c r="D87" s="25"/>
      <c r="E87" s="25"/>
      <c r="F87" s="26"/>
    </row>
    <row r="88" spans="1:258" thickBot="1" x14ac:dyDescent="0.25">
      <c r="A88" s="23" t="s">
        <v>149</v>
      </c>
      <c r="B88" s="24" t="s">
        <v>150</v>
      </c>
      <c r="C88" s="24"/>
      <c r="D88" s="25"/>
      <c r="E88" s="25"/>
      <c r="F88" s="26"/>
    </row>
    <row r="89" spans="1:258" thickBot="1" x14ac:dyDescent="0.25">
      <c r="A89" s="23" t="s">
        <v>151</v>
      </c>
      <c r="B89" s="24" t="s">
        <v>152</v>
      </c>
      <c r="C89" s="24"/>
      <c r="D89" s="25"/>
      <c r="E89" s="25"/>
      <c r="F89" s="26"/>
    </row>
    <row r="90" spans="1:258" thickBot="1" x14ac:dyDescent="0.25">
      <c r="A90" s="23" t="s">
        <v>153</v>
      </c>
      <c r="B90" s="24" t="s">
        <v>154</v>
      </c>
      <c r="C90" s="24"/>
      <c r="D90" s="25"/>
      <c r="E90" s="25"/>
      <c r="F90" s="26"/>
    </row>
    <row r="91" spans="1:258" ht="24.75" thickBot="1" x14ac:dyDescent="0.25">
      <c r="A91" s="27" t="s">
        <v>155</v>
      </c>
      <c r="B91" s="24" t="s">
        <v>156</v>
      </c>
      <c r="C91" s="24" t="s">
        <v>16</v>
      </c>
      <c r="D91" s="25">
        <v>4</v>
      </c>
      <c r="E91" s="25">
        <v>2950</v>
      </c>
      <c r="F91" s="26">
        <f>E91*D91</f>
        <v>11800</v>
      </c>
    </row>
    <row r="92" spans="1:258" ht="24.75" thickBot="1" x14ac:dyDescent="0.25">
      <c r="A92" s="27" t="s">
        <v>157</v>
      </c>
      <c r="B92" s="24" t="s">
        <v>158</v>
      </c>
      <c r="C92" s="24" t="s">
        <v>16</v>
      </c>
      <c r="D92" s="25">
        <v>2</v>
      </c>
      <c r="E92" s="25">
        <v>4290</v>
      </c>
      <c r="F92" s="26">
        <f>E92*D92</f>
        <v>8580</v>
      </c>
    </row>
    <row r="93" spans="1:258" ht="24.75" thickBot="1" x14ac:dyDescent="0.25">
      <c r="A93" s="27" t="s">
        <v>159</v>
      </c>
      <c r="B93" s="24" t="s">
        <v>160</v>
      </c>
      <c r="C93" s="24" t="s">
        <v>16</v>
      </c>
      <c r="D93" s="25">
        <v>6</v>
      </c>
      <c r="E93" s="25">
        <v>2100</v>
      </c>
      <c r="F93" s="26">
        <f>E93*D93</f>
        <v>12600</v>
      </c>
    </row>
    <row r="94" spans="1:258" s="7" customFormat="1" hidden="1" thickBot="1" x14ac:dyDescent="0.25">
      <c r="A94" s="28"/>
      <c r="B94" s="29" t="s">
        <v>161</v>
      </c>
      <c r="C94" s="30"/>
      <c r="D94" s="31"/>
      <c r="E94" s="31"/>
      <c r="F94" s="32">
        <f>SUM(F91:F93)</f>
        <v>32980</v>
      </c>
      <c r="G94" s="8"/>
      <c r="H94" s="8"/>
      <c r="I94" s="8"/>
      <c r="J94" s="8"/>
      <c r="K94" s="8"/>
      <c r="L94" s="8"/>
      <c r="M94" s="8"/>
      <c r="N94" s="8"/>
      <c r="O94" s="8"/>
      <c r="P94" s="8"/>
      <c r="Q94" s="8"/>
      <c r="R94" s="8"/>
      <c r="S94" s="8"/>
      <c r="T94" s="8"/>
      <c r="U94" s="8"/>
      <c r="V94" s="8"/>
      <c r="W94" s="8"/>
      <c r="X94" s="8"/>
      <c r="Y94" s="8"/>
      <c r="Z94" s="8"/>
      <c r="AA94" s="8"/>
      <c r="AB94" s="8"/>
      <c r="AC94" s="8"/>
      <c r="IW94" s="9"/>
      <c r="IX94" s="10"/>
    </row>
    <row r="95" spans="1:258" s="7" customFormat="1" hidden="1" thickBot="1" x14ac:dyDescent="0.25">
      <c r="A95" s="28"/>
      <c r="B95" s="29" t="s">
        <v>162</v>
      </c>
      <c r="C95" s="30"/>
      <c r="D95" s="31"/>
      <c r="E95" s="33">
        <v>0</v>
      </c>
      <c r="F95" s="32"/>
      <c r="G95" s="8"/>
      <c r="H95" s="8"/>
      <c r="I95" s="8"/>
      <c r="J95" s="8"/>
      <c r="K95" s="8"/>
      <c r="L95" s="8"/>
      <c r="M95" s="8"/>
      <c r="N95" s="8"/>
      <c r="O95" s="8"/>
      <c r="P95" s="8"/>
      <c r="Q95" s="8"/>
      <c r="R95" s="8"/>
      <c r="S95" s="8"/>
      <c r="T95" s="8"/>
      <c r="U95" s="8"/>
      <c r="V95" s="8"/>
      <c r="W95" s="8"/>
      <c r="X95" s="8"/>
      <c r="Y95" s="8"/>
      <c r="Z95" s="8"/>
      <c r="AA95" s="8"/>
      <c r="AB95" s="8"/>
      <c r="AC95" s="8"/>
      <c r="IW95" s="9"/>
      <c r="IX95" s="10"/>
    </row>
    <row r="96" spans="1:258" s="7" customFormat="1" thickBot="1" x14ac:dyDescent="0.25">
      <c r="A96" s="34"/>
      <c r="B96" s="29" t="s">
        <v>163</v>
      </c>
      <c r="C96" s="30"/>
      <c r="D96" s="31"/>
      <c r="E96" s="31"/>
      <c r="F96" s="32">
        <f>F94</f>
        <v>32980</v>
      </c>
      <c r="G96" s="8"/>
      <c r="H96" s="8"/>
      <c r="I96" s="8"/>
      <c r="J96" s="8"/>
      <c r="K96" s="8"/>
      <c r="L96" s="8"/>
      <c r="M96" s="8"/>
      <c r="N96" s="8"/>
      <c r="O96" s="8"/>
      <c r="P96" s="8"/>
      <c r="Q96" s="8"/>
      <c r="R96" s="8"/>
      <c r="S96" s="8"/>
      <c r="T96" s="8"/>
      <c r="U96" s="8"/>
      <c r="V96" s="8"/>
      <c r="W96" s="8"/>
      <c r="X96" s="8"/>
      <c r="Y96" s="8"/>
      <c r="Z96" s="8"/>
      <c r="AA96" s="8"/>
      <c r="AB96" s="8"/>
      <c r="AC96" s="8"/>
      <c r="IW96" s="9"/>
      <c r="IX96" s="10"/>
    </row>
    <row r="97" spans="1:258" thickBot="1" x14ac:dyDescent="0.25">
      <c r="A97" s="23" t="s">
        <v>164</v>
      </c>
      <c r="B97" s="24" t="s">
        <v>165</v>
      </c>
      <c r="C97" s="24"/>
      <c r="D97" s="25"/>
      <c r="E97" s="25"/>
      <c r="F97" s="26"/>
    </row>
    <row r="98" spans="1:258" thickBot="1" x14ac:dyDescent="0.25">
      <c r="A98" s="27" t="s">
        <v>166</v>
      </c>
      <c r="B98" s="24" t="s">
        <v>167</v>
      </c>
      <c r="C98" s="24" t="s">
        <v>47</v>
      </c>
      <c r="D98" s="25">
        <v>50</v>
      </c>
      <c r="E98" s="25">
        <v>225</v>
      </c>
      <c r="F98" s="26">
        <f>E98*D98</f>
        <v>11250</v>
      </c>
    </row>
    <row r="99" spans="1:258" thickBot="1" x14ac:dyDescent="0.25">
      <c r="A99" s="27" t="s">
        <v>168</v>
      </c>
      <c r="B99" s="24" t="s">
        <v>169</v>
      </c>
      <c r="C99" s="24" t="s">
        <v>64</v>
      </c>
      <c r="D99" s="25">
        <v>10</v>
      </c>
      <c r="E99" s="25">
        <v>1990</v>
      </c>
      <c r="F99" s="26">
        <f>E99*D99</f>
        <v>19900</v>
      </c>
    </row>
    <row r="100" spans="1:258" s="7" customFormat="1" hidden="1" thickBot="1" x14ac:dyDescent="0.25">
      <c r="A100" s="28"/>
      <c r="B100" s="29" t="s">
        <v>170</v>
      </c>
      <c r="C100" s="30"/>
      <c r="D100" s="31"/>
      <c r="E100" s="31"/>
      <c r="F100" s="32">
        <f>SUM(F98:F99)</f>
        <v>31150</v>
      </c>
      <c r="G100" s="8"/>
      <c r="H100" s="8"/>
      <c r="I100" s="8"/>
      <c r="J100" s="8"/>
      <c r="K100" s="8"/>
      <c r="L100" s="8"/>
      <c r="M100" s="8"/>
      <c r="N100" s="8"/>
      <c r="O100" s="8"/>
      <c r="P100" s="8"/>
      <c r="Q100" s="8"/>
      <c r="R100" s="8"/>
      <c r="S100" s="8"/>
      <c r="T100" s="8"/>
      <c r="U100" s="8"/>
      <c r="V100" s="8"/>
      <c r="W100" s="8"/>
      <c r="X100" s="8"/>
      <c r="Y100" s="8"/>
      <c r="Z100" s="8"/>
      <c r="AA100" s="8"/>
      <c r="AB100" s="8"/>
      <c r="AC100" s="8"/>
      <c r="IW100" s="9"/>
      <c r="IX100" s="10"/>
    </row>
    <row r="101" spans="1:258" s="7" customFormat="1" hidden="1" thickBot="1" x14ac:dyDescent="0.25">
      <c r="A101" s="28"/>
      <c r="B101" s="29" t="s">
        <v>171</v>
      </c>
      <c r="C101" s="30"/>
      <c r="D101" s="31"/>
      <c r="E101" s="33">
        <v>0</v>
      </c>
      <c r="F101" s="32"/>
      <c r="G101" s="8"/>
      <c r="H101" s="8"/>
      <c r="I101" s="8"/>
      <c r="J101" s="8"/>
      <c r="K101" s="8"/>
      <c r="L101" s="8"/>
      <c r="M101" s="8"/>
      <c r="N101" s="8"/>
      <c r="O101" s="8"/>
      <c r="P101" s="8"/>
      <c r="Q101" s="8"/>
      <c r="R101" s="8"/>
      <c r="S101" s="8"/>
      <c r="T101" s="8"/>
      <c r="U101" s="8"/>
      <c r="V101" s="8"/>
      <c r="W101" s="8"/>
      <c r="X101" s="8"/>
      <c r="Y101" s="8"/>
      <c r="Z101" s="8"/>
      <c r="AA101" s="8"/>
      <c r="AB101" s="8"/>
      <c r="AC101" s="8"/>
      <c r="IW101" s="9"/>
      <c r="IX101" s="10"/>
    </row>
    <row r="102" spans="1:258" s="7" customFormat="1" thickBot="1" x14ac:dyDescent="0.25">
      <c r="A102" s="34"/>
      <c r="B102" s="29" t="s">
        <v>172</v>
      </c>
      <c r="C102" s="30"/>
      <c r="D102" s="31"/>
      <c r="E102" s="31"/>
      <c r="F102" s="32">
        <f>F100</f>
        <v>31150</v>
      </c>
      <c r="G102" s="8"/>
      <c r="H102" s="8"/>
      <c r="I102" s="8"/>
      <c r="J102" s="8"/>
      <c r="K102" s="8"/>
      <c r="L102" s="8"/>
      <c r="M102" s="8"/>
      <c r="N102" s="8"/>
      <c r="O102" s="8"/>
      <c r="P102" s="8"/>
      <c r="Q102" s="8"/>
      <c r="R102" s="8"/>
      <c r="S102" s="8"/>
      <c r="T102" s="8"/>
      <c r="U102" s="8"/>
      <c r="V102" s="8"/>
      <c r="W102" s="8"/>
      <c r="X102" s="8"/>
      <c r="Y102" s="8"/>
      <c r="Z102" s="8"/>
      <c r="AA102" s="8"/>
      <c r="AB102" s="8"/>
      <c r="AC102" s="8"/>
      <c r="IW102" s="9"/>
      <c r="IX102" s="10"/>
    </row>
    <row r="103" spans="1:258" s="7" customFormat="1" hidden="1" thickBot="1" x14ac:dyDescent="0.25">
      <c r="A103" s="28"/>
      <c r="B103" s="35" t="s">
        <v>173</v>
      </c>
      <c r="C103" s="30"/>
      <c r="D103" s="31"/>
      <c r="E103" s="31"/>
      <c r="F103" s="32">
        <f>SUM(F59,F65,F71,F76,F84,F96,F102)</f>
        <v>2289092</v>
      </c>
      <c r="G103" s="8"/>
      <c r="H103" s="8"/>
      <c r="I103" s="8"/>
      <c r="J103" s="8"/>
      <c r="K103" s="8"/>
      <c r="L103" s="8"/>
      <c r="M103" s="8"/>
      <c r="N103" s="8"/>
      <c r="O103" s="8"/>
      <c r="P103" s="8"/>
      <c r="Q103" s="8"/>
      <c r="R103" s="8"/>
      <c r="S103" s="8"/>
      <c r="T103" s="8"/>
      <c r="U103" s="8"/>
      <c r="V103" s="8"/>
      <c r="W103" s="8"/>
      <c r="X103" s="8"/>
      <c r="Y103" s="8"/>
      <c r="Z103" s="8"/>
      <c r="AA103" s="8"/>
      <c r="AB103" s="8"/>
      <c r="AC103" s="8"/>
      <c r="IW103" s="9"/>
      <c r="IX103" s="10"/>
    </row>
    <row r="104" spans="1:258" s="7" customFormat="1" hidden="1" thickBot="1" x14ac:dyDescent="0.25">
      <c r="A104" s="28"/>
      <c r="B104" s="35" t="s">
        <v>174</v>
      </c>
      <c r="C104" s="30"/>
      <c r="D104" s="31"/>
      <c r="E104" s="36">
        <v>0</v>
      </c>
      <c r="F104" s="32"/>
      <c r="G104" s="8"/>
      <c r="H104" s="8"/>
      <c r="I104" s="8"/>
      <c r="J104" s="8"/>
      <c r="K104" s="8"/>
      <c r="L104" s="8"/>
      <c r="M104" s="8"/>
      <c r="N104" s="8"/>
      <c r="O104" s="8"/>
      <c r="P104" s="8"/>
      <c r="Q104" s="8"/>
      <c r="R104" s="8"/>
      <c r="S104" s="8"/>
      <c r="T104" s="8"/>
      <c r="U104" s="8"/>
      <c r="V104" s="8"/>
      <c r="W104" s="8"/>
      <c r="X104" s="8"/>
      <c r="Y104" s="8"/>
      <c r="Z104" s="8"/>
      <c r="AA104" s="8"/>
      <c r="AB104" s="8"/>
      <c r="AC104" s="8"/>
      <c r="IW104" s="9"/>
      <c r="IX104" s="10"/>
    </row>
    <row r="105" spans="1:258" s="7" customFormat="1" thickBot="1" x14ac:dyDescent="0.25">
      <c r="A105" s="34"/>
      <c r="B105" s="35" t="s">
        <v>175</v>
      </c>
      <c r="C105" s="30"/>
      <c r="D105" s="31"/>
      <c r="E105" s="31"/>
      <c r="F105" s="32">
        <f>(F103)</f>
        <v>2289092</v>
      </c>
      <c r="G105" s="8"/>
      <c r="H105" s="8"/>
      <c r="I105" s="8"/>
      <c r="J105" s="8"/>
      <c r="K105" s="8"/>
      <c r="L105" s="8"/>
      <c r="M105" s="8"/>
      <c r="N105" s="8"/>
      <c r="O105" s="8"/>
      <c r="P105" s="8"/>
      <c r="Q105" s="8"/>
      <c r="R105" s="8"/>
      <c r="S105" s="8"/>
      <c r="T105" s="8"/>
      <c r="U105" s="8"/>
      <c r="V105" s="8"/>
      <c r="W105" s="8"/>
      <c r="X105" s="8"/>
      <c r="Y105" s="8"/>
      <c r="Z105" s="8"/>
      <c r="AA105" s="8"/>
      <c r="AB105" s="8"/>
      <c r="AC105" s="8"/>
      <c r="IW105" s="9"/>
      <c r="IX105" s="10"/>
    </row>
    <row r="106" spans="1:258" thickBot="1" x14ac:dyDescent="0.25">
      <c r="A106" s="23" t="s">
        <v>176</v>
      </c>
      <c r="B106" s="24" t="s">
        <v>177</v>
      </c>
      <c r="C106" s="24"/>
      <c r="D106" s="25"/>
      <c r="E106" s="25"/>
      <c r="F106" s="26"/>
    </row>
    <row r="107" spans="1:258" thickBot="1" x14ac:dyDescent="0.25">
      <c r="A107" s="23" t="s">
        <v>178</v>
      </c>
      <c r="B107" s="24" t="s">
        <v>179</v>
      </c>
      <c r="C107" s="24"/>
      <c r="D107" s="25"/>
      <c r="E107" s="25"/>
      <c r="F107" s="26"/>
    </row>
    <row r="108" spans="1:258" ht="24.75" thickBot="1" x14ac:dyDescent="0.25">
      <c r="A108" s="27" t="s">
        <v>180</v>
      </c>
      <c r="B108" s="24" t="s">
        <v>181</v>
      </c>
      <c r="C108" s="24" t="s">
        <v>31</v>
      </c>
      <c r="D108" s="25">
        <v>100</v>
      </c>
      <c r="E108" s="25">
        <v>540</v>
      </c>
      <c r="F108" s="26">
        <f>E108*D108</f>
        <v>54000</v>
      </c>
    </row>
    <row r="109" spans="1:258" ht="24.75" thickBot="1" x14ac:dyDescent="0.25">
      <c r="A109" s="27" t="s">
        <v>182</v>
      </c>
      <c r="B109" s="24" t="s">
        <v>183</v>
      </c>
      <c r="C109" s="24" t="s">
        <v>31</v>
      </c>
      <c r="D109" s="25">
        <v>50</v>
      </c>
      <c r="E109" s="25">
        <v>570</v>
      </c>
      <c r="F109" s="26">
        <f>E109*D109</f>
        <v>28500</v>
      </c>
    </row>
    <row r="110" spans="1:258" ht="24.75" thickBot="1" x14ac:dyDescent="0.25">
      <c r="A110" s="27" t="s">
        <v>184</v>
      </c>
      <c r="B110" s="24" t="s">
        <v>185</v>
      </c>
      <c r="C110" s="24" t="s">
        <v>31</v>
      </c>
      <c r="D110" s="25">
        <v>30</v>
      </c>
      <c r="E110" s="25">
        <v>740</v>
      </c>
      <c r="F110" s="26">
        <f>E110*D110</f>
        <v>22200</v>
      </c>
    </row>
    <row r="111" spans="1:258" ht="24.75" thickBot="1" x14ac:dyDescent="0.25">
      <c r="A111" s="27" t="s">
        <v>186</v>
      </c>
      <c r="B111" s="24" t="s">
        <v>187</v>
      </c>
      <c r="C111" s="24" t="s">
        <v>31</v>
      </c>
      <c r="D111" s="25">
        <v>100</v>
      </c>
      <c r="E111" s="25">
        <v>1580</v>
      </c>
      <c r="F111" s="26">
        <f>E111*D111</f>
        <v>158000</v>
      </c>
    </row>
    <row r="112" spans="1:258" s="7" customFormat="1" hidden="1" thickBot="1" x14ac:dyDescent="0.25">
      <c r="A112" s="28"/>
      <c r="B112" s="29" t="s">
        <v>188</v>
      </c>
      <c r="C112" s="30"/>
      <c r="D112" s="31"/>
      <c r="E112" s="31"/>
      <c r="F112" s="32">
        <f>SUM(F108:F111)</f>
        <v>262700</v>
      </c>
      <c r="G112" s="8"/>
      <c r="H112" s="8"/>
      <c r="I112" s="8"/>
      <c r="J112" s="8"/>
      <c r="K112" s="8"/>
      <c r="L112" s="8"/>
      <c r="M112" s="8"/>
      <c r="N112" s="8"/>
      <c r="O112" s="8"/>
      <c r="P112" s="8"/>
      <c r="Q112" s="8"/>
      <c r="R112" s="8"/>
      <c r="S112" s="8"/>
      <c r="T112" s="8"/>
      <c r="U112" s="8"/>
      <c r="V112" s="8"/>
      <c r="W112" s="8"/>
      <c r="X112" s="8"/>
      <c r="Y112" s="8"/>
      <c r="Z112" s="8"/>
      <c r="AA112" s="8"/>
      <c r="AB112" s="8"/>
      <c r="AC112" s="8"/>
      <c r="IW112" s="9"/>
      <c r="IX112" s="10"/>
    </row>
    <row r="113" spans="1:258" s="7" customFormat="1" hidden="1" thickBot="1" x14ac:dyDescent="0.25">
      <c r="A113" s="28"/>
      <c r="B113" s="29" t="s">
        <v>189</v>
      </c>
      <c r="C113" s="30"/>
      <c r="D113" s="31"/>
      <c r="E113" s="33">
        <v>0</v>
      </c>
      <c r="F113" s="32"/>
      <c r="G113" s="8"/>
      <c r="H113" s="8"/>
      <c r="I113" s="8"/>
      <c r="J113" s="8"/>
      <c r="K113" s="8"/>
      <c r="L113" s="8"/>
      <c r="M113" s="8"/>
      <c r="N113" s="8"/>
      <c r="O113" s="8"/>
      <c r="P113" s="8"/>
      <c r="Q113" s="8"/>
      <c r="R113" s="8"/>
      <c r="S113" s="8"/>
      <c r="T113" s="8"/>
      <c r="U113" s="8"/>
      <c r="V113" s="8"/>
      <c r="W113" s="8"/>
      <c r="X113" s="8"/>
      <c r="Y113" s="8"/>
      <c r="Z113" s="8"/>
      <c r="AA113" s="8"/>
      <c r="AB113" s="8"/>
      <c r="AC113" s="8"/>
      <c r="IW113" s="9"/>
      <c r="IX113" s="10"/>
    </row>
    <row r="114" spans="1:258" s="7" customFormat="1" thickBot="1" x14ac:dyDescent="0.25">
      <c r="A114" s="34"/>
      <c r="B114" s="29" t="s">
        <v>190</v>
      </c>
      <c r="C114" s="30"/>
      <c r="D114" s="31"/>
      <c r="E114" s="31"/>
      <c r="F114" s="32">
        <f>F112</f>
        <v>262700</v>
      </c>
      <c r="G114" s="8"/>
      <c r="H114" s="8"/>
      <c r="I114" s="8"/>
      <c r="J114" s="8"/>
      <c r="K114" s="8"/>
      <c r="L114" s="8"/>
      <c r="M114" s="8"/>
      <c r="N114" s="8"/>
      <c r="O114" s="8"/>
      <c r="P114" s="8"/>
      <c r="Q114" s="8"/>
      <c r="R114" s="8"/>
      <c r="S114" s="8"/>
      <c r="T114" s="8"/>
      <c r="U114" s="8"/>
      <c r="V114" s="8"/>
      <c r="W114" s="8"/>
      <c r="X114" s="8"/>
      <c r="Y114" s="8"/>
      <c r="Z114" s="8"/>
      <c r="AA114" s="8"/>
      <c r="AB114" s="8"/>
      <c r="AC114" s="8"/>
      <c r="IW114" s="9"/>
      <c r="IX114" s="10"/>
    </row>
    <row r="115" spans="1:258" thickBot="1" x14ac:dyDescent="0.25">
      <c r="A115" s="23" t="s">
        <v>191</v>
      </c>
      <c r="B115" s="24" t="s">
        <v>192</v>
      </c>
      <c r="C115" s="24"/>
      <c r="D115" s="25"/>
      <c r="E115" s="25"/>
      <c r="F115" s="26"/>
    </row>
    <row r="116" spans="1:258" ht="36.75" thickBot="1" x14ac:dyDescent="0.25">
      <c r="A116" s="27" t="s">
        <v>193</v>
      </c>
      <c r="B116" s="24" t="s">
        <v>194</v>
      </c>
      <c r="C116" s="24" t="s">
        <v>16</v>
      </c>
      <c r="D116" s="25">
        <v>2</v>
      </c>
      <c r="E116" s="25">
        <v>7820</v>
      </c>
      <c r="F116" s="26">
        <f>E116*D116</f>
        <v>15640</v>
      </c>
    </row>
    <row r="117" spans="1:258" ht="36.75" thickBot="1" x14ac:dyDescent="0.25">
      <c r="A117" s="27" t="s">
        <v>195</v>
      </c>
      <c r="B117" s="24" t="s">
        <v>196</v>
      </c>
      <c r="C117" s="24" t="s">
        <v>16</v>
      </c>
      <c r="D117" s="25">
        <v>2</v>
      </c>
      <c r="E117" s="25">
        <v>9690</v>
      </c>
      <c r="F117" s="26">
        <f>E117*D117</f>
        <v>19380</v>
      </c>
    </row>
    <row r="118" spans="1:258" s="7" customFormat="1" hidden="1" thickBot="1" x14ac:dyDescent="0.25">
      <c r="A118" s="28"/>
      <c r="B118" s="29" t="s">
        <v>197</v>
      </c>
      <c r="C118" s="30"/>
      <c r="D118" s="31"/>
      <c r="E118" s="31"/>
      <c r="F118" s="32">
        <f>SUM(F116:F117)</f>
        <v>35020</v>
      </c>
      <c r="G118" s="8"/>
      <c r="H118" s="8"/>
      <c r="I118" s="8"/>
      <c r="J118" s="8"/>
      <c r="K118" s="8"/>
      <c r="L118" s="8"/>
      <c r="M118" s="8"/>
      <c r="N118" s="8"/>
      <c r="O118" s="8"/>
      <c r="P118" s="8"/>
      <c r="Q118" s="8"/>
      <c r="R118" s="8"/>
      <c r="S118" s="8"/>
      <c r="T118" s="8"/>
      <c r="U118" s="8"/>
      <c r="V118" s="8"/>
      <c r="W118" s="8"/>
      <c r="X118" s="8"/>
      <c r="Y118" s="8"/>
      <c r="Z118" s="8"/>
      <c r="AA118" s="8"/>
      <c r="AB118" s="8"/>
      <c r="AC118" s="8"/>
      <c r="IW118" s="9"/>
      <c r="IX118" s="10"/>
    </row>
    <row r="119" spans="1:258" s="7" customFormat="1" hidden="1" thickBot="1" x14ac:dyDescent="0.25">
      <c r="A119" s="28"/>
      <c r="B119" s="29" t="s">
        <v>198</v>
      </c>
      <c r="C119" s="30"/>
      <c r="D119" s="31"/>
      <c r="E119" s="33">
        <v>0</v>
      </c>
      <c r="F119" s="32"/>
      <c r="G119" s="8"/>
      <c r="H119" s="8"/>
      <c r="I119" s="8"/>
      <c r="J119" s="8"/>
      <c r="K119" s="8"/>
      <c r="L119" s="8"/>
      <c r="M119" s="8"/>
      <c r="N119" s="8"/>
      <c r="O119" s="8"/>
      <c r="P119" s="8"/>
      <c r="Q119" s="8"/>
      <c r="R119" s="8"/>
      <c r="S119" s="8"/>
      <c r="T119" s="8"/>
      <c r="U119" s="8"/>
      <c r="V119" s="8"/>
      <c r="W119" s="8"/>
      <c r="X119" s="8"/>
      <c r="Y119" s="8"/>
      <c r="Z119" s="8"/>
      <c r="AA119" s="8"/>
      <c r="AB119" s="8"/>
      <c r="AC119" s="8"/>
      <c r="IW119" s="9"/>
      <c r="IX119" s="10"/>
    </row>
    <row r="120" spans="1:258" s="7" customFormat="1" thickBot="1" x14ac:dyDescent="0.25">
      <c r="A120" s="34"/>
      <c r="B120" s="29" t="s">
        <v>199</v>
      </c>
      <c r="C120" s="30"/>
      <c r="D120" s="31"/>
      <c r="E120" s="31"/>
      <c r="F120" s="32">
        <f>F118</f>
        <v>35020</v>
      </c>
      <c r="G120" s="8"/>
      <c r="H120" s="8"/>
      <c r="I120" s="8"/>
      <c r="J120" s="8"/>
      <c r="K120" s="8"/>
      <c r="L120" s="8"/>
      <c r="M120" s="8"/>
      <c r="N120" s="8"/>
      <c r="O120" s="8"/>
      <c r="P120" s="8"/>
      <c r="Q120" s="8"/>
      <c r="R120" s="8"/>
      <c r="S120" s="8"/>
      <c r="T120" s="8"/>
      <c r="U120" s="8"/>
      <c r="V120" s="8"/>
      <c r="W120" s="8"/>
      <c r="X120" s="8"/>
      <c r="Y120" s="8"/>
      <c r="Z120" s="8"/>
      <c r="AA120" s="8"/>
      <c r="AB120" s="8"/>
      <c r="AC120" s="8"/>
      <c r="IW120" s="9"/>
      <c r="IX120" s="10"/>
    </row>
    <row r="121" spans="1:258" thickBot="1" x14ac:dyDescent="0.25">
      <c r="A121" s="23" t="s">
        <v>200</v>
      </c>
      <c r="B121" s="24" t="s">
        <v>201</v>
      </c>
      <c r="C121" s="24"/>
      <c r="D121" s="25"/>
      <c r="E121" s="25"/>
      <c r="F121" s="26"/>
    </row>
    <row r="122" spans="1:258" thickBot="1" x14ac:dyDescent="0.25">
      <c r="A122" s="23" t="s">
        <v>202</v>
      </c>
      <c r="B122" s="24" t="s">
        <v>203</v>
      </c>
      <c r="C122" s="24"/>
      <c r="D122" s="25"/>
      <c r="E122" s="25"/>
      <c r="F122" s="26"/>
    </row>
    <row r="123" spans="1:258" s="7" customFormat="1" hidden="1" thickBot="1" x14ac:dyDescent="0.25">
      <c r="A123" s="28"/>
      <c r="B123" s="35" t="s">
        <v>204</v>
      </c>
      <c r="C123" s="30"/>
      <c r="D123" s="31"/>
      <c r="E123" s="31"/>
      <c r="F123" s="32">
        <f>SUM(F114,F120)</f>
        <v>297720</v>
      </c>
      <c r="G123" s="8"/>
      <c r="H123" s="8"/>
      <c r="I123" s="8"/>
      <c r="J123" s="8"/>
      <c r="K123" s="8"/>
      <c r="L123" s="8"/>
      <c r="M123" s="8"/>
      <c r="N123" s="8"/>
      <c r="O123" s="8"/>
      <c r="P123" s="8"/>
      <c r="Q123" s="8"/>
      <c r="R123" s="8"/>
      <c r="S123" s="8"/>
      <c r="T123" s="8"/>
      <c r="U123" s="8"/>
      <c r="V123" s="8"/>
      <c r="W123" s="8"/>
      <c r="X123" s="8"/>
      <c r="Y123" s="8"/>
      <c r="Z123" s="8"/>
      <c r="AA123" s="8"/>
      <c r="AB123" s="8"/>
      <c r="AC123" s="8"/>
      <c r="IW123" s="9"/>
      <c r="IX123" s="10"/>
    </row>
    <row r="124" spans="1:258" s="7" customFormat="1" hidden="1" thickBot="1" x14ac:dyDescent="0.25">
      <c r="A124" s="28"/>
      <c r="B124" s="35" t="s">
        <v>205</v>
      </c>
      <c r="C124" s="30"/>
      <c r="D124" s="31"/>
      <c r="E124" s="36">
        <v>0</v>
      </c>
      <c r="F124" s="32"/>
      <c r="G124" s="8"/>
      <c r="H124" s="8"/>
      <c r="I124" s="8"/>
      <c r="J124" s="8"/>
      <c r="K124" s="8"/>
      <c r="L124" s="8"/>
      <c r="M124" s="8"/>
      <c r="N124" s="8"/>
      <c r="O124" s="8"/>
      <c r="P124" s="8"/>
      <c r="Q124" s="8"/>
      <c r="R124" s="8"/>
      <c r="S124" s="8"/>
      <c r="T124" s="8"/>
      <c r="U124" s="8"/>
      <c r="V124" s="8"/>
      <c r="W124" s="8"/>
      <c r="X124" s="8"/>
      <c r="Y124" s="8"/>
      <c r="Z124" s="8"/>
      <c r="AA124" s="8"/>
      <c r="AB124" s="8"/>
      <c r="AC124" s="8"/>
      <c r="IW124" s="9"/>
      <c r="IX124" s="10"/>
    </row>
    <row r="125" spans="1:258" s="7" customFormat="1" thickBot="1" x14ac:dyDescent="0.25">
      <c r="A125" s="34"/>
      <c r="B125" s="35" t="s">
        <v>206</v>
      </c>
      <c r="C125" s="30"/>
      <c r="D125" s="31"/>
      <c r="E125" s="31"/>
      <c r="F125" s="32">
        <f>(F123)</f>
        <v>297720</v>
      </c>
      <c r="G125" s="8"/>
      <c r="H125" s="8"/>
      <c r="I125" s="8"/>
      <c r="J125" s="8"/>
      <c r="K125" s="8"/>
      <c r="L125" s="8"/>
      <c r="M125" s="8"/>
      <c r="N125" s="8"/>
      <c r="O125" s="8"/>
      <c r="P125" s="8"/>
      <c r="Q125" s="8"/>
      <c r="R125" s="8"/>
      <c r="S125" s="8"/>
      <c r="T125" s="8"/>
      <c r="U125" s="8"/>
      <c r="V125" s="8"/>
      <c r="W125" s="8"/>
      <c r="X125" s="8"/>
      <c r="Y125" s="8"/>
      <c r="Z125" s="8"/>
      <c r="AA125" s="8"/>
      <c r="AB125" s="8"/>
      <c r="AC125" s="8"/>
      <c r="IW125" s="9"/>
      <c r="IX125" s="10"/>
    </row>
    <row r="126" spans="1:258" thickBot="1" x14ac:dyDescent="0.25">
      <c r="A126" s="23" t="s">
        <v>207</v>
      </c>
      <c r="B126" s="24" t="s">
        <v>208</v>
      </c>
      <c r="C126" s="24"/>
      <c r="D126" s="25"/>
      <c r="E126" s="25"/>
      <c r="F126" s="26"/>
    </row>
    <row r="127" spans="1:258" thickBot="1" x14ac:dyDescent="0.25">
      <c r="A127" s="23" t="s">
        <v>209</v>
      </c>
      <c r="B127" s="24" t="s">
        <v>210</v>
      </c>
      <c r="C127" s="24"/>
      <c r="D127" s="25"/>
      <c r="E127" s="25"/>
      <c r="F127" s="26"/>
    </row>
    <row r="128" spans="1:258" ht="24.75" thickBot="1" x14ac:dyDescent="0.25">
      <c r="A128" s="27" t="s">
        <v>211</v>
      </c>
      <c r="B128" s="24" t="s">
        <v>212</v>
      </c>
      <c r="C128" s="24"/>
      <c r="D128" s="25"/>
      <c r="E128" s="25"/>
      <c r="F128" s="26"/>
    </row>
    <row r="129" spans="1:258" thickBot="1" x14ac:dyDescent="0.25">
      <c r="A129" s="27" t="s">
        <v>213</v>
      </c>
      <c r="B129" s="24" t="s">
        <v>214</v>
      </c>
      <c r="C129" s="24" t="s">
        <v>16</v>
      </c>
      <c r="D129" s="25">
        <v>300</v>
      </c>
      <c r="E129" s="25">
        <v>535</v>
      </c>
      <c r="F129" s="26">
        <f>E129*D129</f>
        <v>160500</v>
      </c>
    </row>
    <row r="130" spans="1:258" thickBot="1" x14ac:dyDescent="0.25">
      <c r="A130" s="27" t="s">
        <v>215</v>
      </c>
      <c r="B130" s="24" t="s">
        <v>216</v>
      </c>
      <c r="C130" s="24" t="s">
        <v>16</v>
      </c>
      <c r="D130" s="25">
        <v>300</v>
      </c>
      <c r="E130" s="25">
        <v>242</v>
      </c>
      <c r="F130" s="26">
        <f>E130*D130</f>
        <v>72600</v>
      </c>
    </row>
    <row r="131" spans="1:258" thickBot="1" x14ac:dyDescent="0.25">
      <c r="A131" s="27" t="s">
        <v>217</v>
      </c>
      <c r="B131" s="24" t="s">
        <v>218</v>
      </c>
      <c r="C131" s="24" t="s">
        <v>219</v>
      </c>
      <c r="D131" s="25">
        <v>4</v>
      </c>
      <c r="E131" s="25">
        <v>1970</v>
      </c>
      <c r="F131" s="26">
        <f>E131*D131</f>
        <v>7880</v>
      </c>
    </row>
    <row r="132" spans="1:258" thickBot="1" x14ac:dyDescent="0.25">
      <c r="A132" s="27" t="s">
        <v>220</v>
      </c>
      <c r="B132" s="24" t="s">
        <v>221</v>
      </c>
      <c r="C132" s="24" t="s">
        <v>219</v>
      </c>
      <c r="D132" s="25">
        <v>4</v>
      </c>
      <c r="E132" s="25">
        <v>4550</v>
      </c>
      <c r="F132" s="26">
        <f>E132*D132</f>
        <v>18200</v>
      </c>
    </row>
    <row r="133" spans="1:258" thickBot="1" x14ac:dyDescent="0.25">
      <c r="A133" s="27" t="s">
        <v>222</v>
      </c>
      <c r="B133" s="24" t="s">
        <v>223</v>
      </c>
      <c r="C133" s="24" t="s">
        <v>219</v>
      </c>
      <c r="D133" s="25">
        <v>3</v>
      </c>
      <c r="E133" s="25">
        <v>2680</v>
      </c>
      <c r="F133" s="26">
        <f>E133*D133</f>
        <v>8040</v>
      </c>
    </row>
    <row r="134" spans="1:258" s="7" customFormat="1" hidden="1" thickBot="1" x14ac:dyDescent="0.25">
      <c r="A134" s="28"/>
      <c r="B134" s="29" t="s">
        <v>224</v>
      </c>
      <c r="C134" s="30"/>
      <c r="D134" s="31"/>
      <c r="E134" s="31"/>
      <c r="F134" s="32">
        <f>SUM(F129:F133)</f>
        <v>267220</v>
      </c>
      <c r="G134" s="8"/>
      <c r="H134" s="8"/>
      <c r="I134" s="8"/>
      <c r="J134" s="8"/>
      <c r="K134" s="8"/>
      <c r="L134" s="8"/>
      <c r="M134" s="8"/>
      <c r="N134" s="8"/>
      <c r="O134" s="8"/>
      <c r="P134" s="8"/>
      <c r="Q134" s="8"/>
      <c r="R134" s="8"/>
      <c r="S134" s="8"/>
      <c r="T134" s="8"/>
      <c r="U134" s="8"/>
      <c r="V134" s="8"/>
      <c r="W134" s="8"/>
      <c r="X134" s="8"/>
      <c r="Y134" s="8"/>
      <c r="Z134" s="8"/>
      <c r="AA134" s="8"/>
      <c r="AB134" s="8"/>
      <c r="AC134" s="8"/>
      <c r="IW134" s="9"/>
      <c r="IX134" s="10"/>
    </row>
    <row r="135" spans="1:258" s="7" customFormat="1" hidden="1" thickBot="1" x14ac:dyDescent="0.25">
      <c r="A135" s="28"/>
      <c r="B135" s="29" t="s">
        <v>225</v>
      </c>
      <c r="C135" s="30"/>
      <c r="D135" s="31"/>
      <c r="E135" s="33">
        <v>0</v>
      </c>
      <c r="F135" s="32"/>
      <c r="G135" s="8"/>
      <c r="H135" s="8"/>
      <c r="I135" s="8"/>
      <c r="J135" s="8"/>
      <c r="K135" s="8"/>
      <c r="L135" s="8"/>
      <c r="M135" s="8"/>
      <c r="N135" s="8"/>
      <c r="O135" s="8"/>
      <c r="P135" s="8"/>
      <c r="Q135" s="8"/>
      <c r="R135" s="8"/>
      <c r="S135" s="8"/>
      <c r="T135" s="8"/>
      <c r="U135" s="8"/>
      <c r="V135" s="8"/>
      <c r="W135" s="8"/>
      <c r="X135" s="8"/>
      <c r="Y135" s="8"/>
      <c r="Z135" s="8"/>
      <c r="AA135" s="8"/>
      <c r="AB135" s="8"/>
      <c r="AC135" s="8"/>
      <c r="IW135" s="9"/>
      <c r="IX135" s="10"/>
    </row>
    <row r="136" spans="1:258" s="7" customFormat="1" thickBot="1" x14ac:dyDescent="0.25">
      <c r="A136" s="34"/>
      <c r="B136" s="29" t="s">
        <v>226</v>
      </c>
      <c r="C136" s="30"/>
      <c r="D136" s="31"/>
      <c r="E136" s="31"/>
      <c r="F136" s="32">
        <f>F134</f>
        <v>267220</v>
      </c>
      <c r="G136" s="8"/>
      <c r="H136" s="8"/>
      <c r="I136" s="8"/>
      <c r="J136" s="8"/>
      <c r="K136" s="8"/>
      <c r="L136" s="8"/>
      <c r="M136" s="8"/>
      <c r="N136" s="8"/>
      <c r="O136" s="8"/>
      <c r="P136" s="8"/>
      <c r="Q136" s="8"/>
      <c r="R136" s="8"/>
      <c r="S136" s="8"/>
      <c r="T136" s="8"/>
      <c r="U136" s="8"/>
      <c r="V136" s="8"/>
      <c r="W136" s="8"/>
      <c r="X136" s="8"/>
      <c r="Y136" s="8"/>
      <c r="Z136" s="8"/>
      <c r="AA136" s="8"/>
      <c r="AB136" s="8"/>
      <c r="AC136" s="8"/>
      <c r="IW136" s="9"/>
      <c r="IX136" s="10"/>
    </row>
    <row r="137" spans="1:258" thickBot="1" x14ac:dyDescent="0.25">
      <c r="A137" s="23" t="s">
        <v>227</v>
      </c>
      <c r="B137" s="24" t="s">
        <v>228</v>
      </c>
      <c r="C137" s="24"/>
      <c r="D137" s="25"/>
      <c r="E137" s="25"/>
      <c r="F137" s="26"/>
    </row>
    <row r="138" spans="1:258" s="7" customFormat="1" hidden="1" thickBot="1" x14ac:dyDescent="0.25">
      <c r="A138" s="28"/>
      <c r="B138" s="35" t="s">
        <v>229</v>
      </c>
      <c r="C138" s="30"/>
      <c r="D138" s="31"/>
      <c r="E138" s="31"/>
      <c r="F138" s="32">
        <f>SUM(F136)</f>
        <v>267220</v>
      </c>
      <c r="G138" s="8"/>
      <c r="H138" s="8"/>
      <c r="I138" s="8"/>
      <c r="J138" s="8"/>
      <c r="K138" s="8"/>
      <c r="L138" s="8"/>
      <c r="M138" s="8"/>
      <c r="N138" s="8"/>
      <c r="O138" s="8"/>
      <c r="P138" s="8"/>
      <c r="Q138" s="8"/>
      <c r="R138" s="8"/>
      <c r="S138" s="8"/>
      <c r="T138" s="8"/>
      <c r="U138" s="8"/>
      <c r="V138" s="8"/>
      <c r="W138" s="8"/>
      <c r="X138" s="8"/>
      <c r="Y138" s="8"/>
      <c r="Z138" s="8"/>
      <c r="AA138" s="8"/>
      <c r="AB138" s="8"/>
      <c r="AC138" s="8"/>
      <c r="IW138" s="9"/>
      <c r="IX138" s="10"/>
    </row>
    <row r="139" spans="1:258" s="7" customFormat="1" hidden="1" thickBot="1" x14ac:dyDescent="0.25">
      <c r="A139" s="28"/>
      <c r="B139" s="35" t="s">
        <v>230</v>
      </c>
      <c r="C139" s="30"/>
      <c r="D139" s="31"/>
      <c r="E139" s="36">
        <v>0</v>
      </c>
      <c r="F139" s="32"/>
      <c r="G139" s="8"/>
      <c r="H139" s="8"/>
      <c r="I139" s="8"/>
      <c r="J139" s="8"/>
      <c r="K139" s="8"/>
      <c r="L139" s="8"/>
      <c r="M139" s="8"/>
      <c r="N139" s="8"/>
      <c r="O139" s="8"/>
      <c r="P139" s="8"/>
      <c r="Q139" s="8"/>
      <c r="R139" s="8"/>
      <c r="S139" s="8"/>
      <c r="T139" s="8"/>
      <c r="U139" s="8"/>
      <c r="V139" s="8"/>
      <c r="W139" s="8"/>
      <c r="X139" s="8"/>
      <c r="Y139" s="8"/>
      <c r="Z139" s="8"/>
      <c r="AA139" s="8"/>
      <c r="AB139" s="8"/>
      <c r="AC139" s="8"/>
      <c r="IW139" s="9"/>
      <c r="IX139" s="10"/>
    </row>
    <row r="140" spans="1:258" s="7" customFormat="1" thickBot="1" x14ac:dyDescent="0.25">
      <c r="A140" s="34"/>
      <c r="B140" s="35" t="s">
        <v>231</v>
      </c>
      <c r="C140" s="30"/>
      <c r="D140" s="31"/>
      <c r="E140" s="31"/>
      <c r="F140" s="32">
        <f>(F138)</f>
        <v>267220</v>
      </c>
      <c r="G140" s="8"/>
      <c r="H140" s="8"/>
      <c r="I140" s="8"/>
      <c r="J140" s="8"/>
      <c r="K140" s="8"/>
      <c r="L140" s="8"/>
      <c r="M140" s="8"/>
      <c r="N140" s="8"/>
      <c r="O140" s="8"/>
      <c r="P140" s="8"/>
      <c r="Q140" s="8"/>
      <c r="R140" s="8"/>
      <c r="S140" s="8"/>
      <c r="T140" s="8"/>
      <c r="U140" s="8"/>
      <c r="V140" s="8"/>
      <c r="W140" s="8"/>
      <c r="X140" s="8"/>
      <c r="Y140" s="8"/>
      <c r="Z140" s="8"/>
      <c r="AA140" s="8"/>
      <c r="AB140" s="8"/>
      <c r="AC140" s="8"/>
      <c r="IW140" s="9"/>
      <c r="IX140" s="10"/>
    </row>
    <row r="141" spans="1:258" s="7" customFormat="1" thickBot="1" x14ac:dyDescent="0.25">
      <c r="A141" s="28"/>
      <c r="B141" s="37" t="s">
        <v>232</v>
      </c>
      <c r="C141" s="30"/>
      <c r="D141" s="31"/>
      <c r="E141" s="31"/>
      <c r="F141" s="32">
        <f>SUM(F15,F35,F105,F125,F140)</f>
        <v>3545572</v>
      </c>
      <c r="G141" s="8"/>
      <c r="H141" s="8"/>
      <c r="I141" s="8"/>
      <c r="J141" s="8"/>
      <c r="K141" s="8"/>
      <c r="L141" s="8"/>
      <c r="M141" s="8"/>
      <c r="N141" s="8"/>
      <c r="O141" s="8"/>
      <c r="P141" s="8"/>
      <c r="Q141" s="8"/>
      <c r="R141" s="8"/>
      <c r="S141" s="8"/>
      <c r="T141" s="8"/>
      <c r="U141" s="8"/>
      <c r="V141" s="8"/>
      <c r="W141" s="8"/>
      <c r="X141" s="8"/>
      <c r="Y141" s="8"/>
      <c r="Z141" s="8"/>
      <c r="AA141" s="8"/>
      <c r="AB141" s="8"/>
      <c r="AC141" s="8"/>
      <c r="IW141" s="9"/>
      <c r="IX141" s="10"/>
    </row>
    <row r="142" spans="1:258" s="7" customFormat="1" thickBot="1" x14ac:dyDescent="0.25">
      <c r="A142" s="28"/>
      <c r="B142" s="37" t="s">
        <v>233</v>
      </c>
      <c r="C142" s="30"/>
      <c r="D142" s="31"/>
      <c r="E142" s="15">
        <v>0</v>
      </c>
      <c r="F142" s="32">
        <f>(F141*E142)</f>
        <v>0</v>
      </c>
      <c r="G142" s="8"/>
      <c r="H142" s="8"/>
      <c r="I142" s="8"/>
      <c r="J142" s="8"/>
      <c r="K142" s="8"/>
      <c r="L142" s="8"/>
      <c r="M142" s="8"/>
      <c r="N142" s="8"/>
      <c r="O142" s="8"/>
      <c r="P142" s="8"/>
      <c r="Q142" s="8"/>
      <c r="R142" s="8"/>
      <c r="S142" s="8"/>
      <c r="T142" s="8"/>
      <c r="U142" s="8"/>
      <c r="V142" s="8"/>
      <c r="W142" s="8"/>
      <c r="X142" s="8"/>
      <c r="Y142" s="8"/>
      <c r="Z142" s="8"/>
      <c r="AA142" s="8"/>
      <c r="AB142" s="8"/>
      <c r="AC142" s="8"/>
      <c r="IW142" s="9"/>
      <c r="IX142" s="10"/>
    </row>
    <row r="143" spans="1:258" s="7" customFormat="1" thickBot="1" x14ac:dyDescent="0.25">
      <c r="A143" s="34"/>
      <c r="B143" s="37" t="s">
        <v>234</v>
      </c>
      <c r="C143" s="30"/>
      <c r="D143" s="31"/>
      <c r="E143" s="31"/>
      <c r="F143" s="32">
        <f>(F141-F142)</f>
        <v>3545572</v>
      </c>
      <c r="G143" s="8"/>
      <c r="H143" s="8"/>
      <c r="I143" s="8"/>
      <c r="J143" s="8"/>
      <c r="K143" s="8"/>
      <c r="L143" s="8"/>
      <c r="M143" s="8"/>
      <c r="N143" s="8"/>
      <c r="O143" s="8"/>
      <c r="P143" s="8"/>
      <c r="Q143" s="8"/>
      <c r="R143" s="8"/>
      <c r="S143" s="8"/>
      <c r="T143" s="8"/>
      <c r="U143" s="8"/>
      <c r="V143" s="8"/>
      <c r="W143" s="8"/>
      <c r="X143" s="8"/>
      <c r="Y143" s="8"/>
      <c r="Z143" s="8"/>
      <c r="AA143" s="8"/>
      <c r="AB143" s="8"/>
      <c r="AC143" s="8"/>
      <c r="IW143" s="9"/>
      <c r="IX143" s="10"/>
    </row>
    <row r="144" spans="1:258" thickBot="1" x14ac:dyDescent="0.25">
      <c r="A144" s="23" t="s">
        <v>235</v>
      </c>
      <c r="B144" s="24" t="s">
        <v>236</v>
      </c>
      <c r="C144" s="24"/>
      <c r="D144" s="25"/>
      <c r="E144" s="25"/>
      <c r="F144" s="26"/>
    </row>
    <row r="145" spans="1:258" thickBot="1" x14ac:dyDescent="0.25">
      <c r="A145" s="23" t="s">
        <v>237</v>
      </c>
      <c r="B145" s="24" t="s">
        <v>11</v>
      </c>
      <c r="C145" s="24"/>
      <c r="D145" s="25"/>
      <c r="E145" s="25"/>
      <c r="F145" s="26"/>
    </row>
    <row r="146" spans="1:258" thickBot="1" x14ac:dyDescent="0.25">
      <c r="A146" s="23" t="s">
        <v>238</v>
      </c>
      <c r="B146" s="24" t="s">
        <v>13</v>
      </c>
      <c r="C146" s="24"/>
      <c r="D146" s="25"/>
      <c r="E146" s="25"/>
      <c r="F146" s="26"/>
    </row>
    <row r="147" spans="1:258" ht="36.75" thickBot="1" x14ac:dyDescent="0.25">
      <c r="A147" s="27" t="s">
        <v>239</v>
      </c>
      <c r="B147" s="24" t="s">
        <v>15</v>
      </c>
      <c r="C147" s="24" t="s">
        <v>16</v>
      </c>
      <c r="D147" s="25">
        <v>15</v>
      </c>
      <c r="E147" s="25">
        <v>550</v>
      </c>
      <c r="F147" s="26">
        <f>E147*D147</f>
        <v>8250</v>
      </c>
    </row>
    <row r="148" spans="1:258" ht="36.75" thickBot="1" x14ac:dyDescent="0.25">
      <c r="A148" s="27" t="s">
        <v>240</v>
      </c>
      <c r="B148" s="24" t="s">
        <v>18</v>
      </c>
      <c r="C148" s="24" t="s">
        <v>16</v>
      </c>
      <c r="D148" s="25">
        <v>3</v>
      </c>
      <c r="E148" s="25">
        <v>860</v>
      </c>
      <c r="F148" s="26">
        <f>E148*D148</f>
        <v>2580</v>
      </c>
    </row>
    <row r="149" spans="1:258" s="7" customFormat="1" hidden="1" thickBot="1" x14ac:dyDescent="0.25">
      <c r="A149" s="28"/>
      <c r="B149" s="29" t="s">
        <v>241</v>
      </c>
      <c r="C149" s="30"/>
      <c r="D149" s="31"/>
      <c r="E149" s="31"/>
      <c r="F149" s="32">
        <f>SUM(F147:F148)</f>
        <v>10830</v>
      </c>
      <c r="G149" s="8"/>
      <c r="H149" s="8"/>
      <c r="I149" s="8"/>
      <c r="J149" s="8"/>
      <c r="K149" s="8"/>
      <c r="L149" s="8"/>
      <c r="M149" s="8"/>
      <c r="N149" s="8"/>
      <c r="O149" s="8"/>
      <c r="P149" s="8"/>
      <c r="Q149" s="8"/>
      <c r="R149" s="8"/>
      <c r="S149" s="8"/>
      <c r="T149" s="8"/>
      <c r="U149" s="8"/>
      <c r="V149" s="8"/>
      <c r="W149" s="8"/>
      <c r="X149" s="8"/>
      <c r="Y149" s="8"/>
      <c r="Z149" s="8"/>
      <c r="AA149" s="8"/>
      <c r="AB149" s="8"/>
      <c r="AC149" s="8"/>
      <c r="IW149" s="9"/>
      <c r="IX149" s="10"/>
    </row>
    <row r="150" spans="1:258" s="7" customFormat="1" hidden="1" thickBot="1" x14ac:dyDescent="0.25">
      <c r="A150" s="28"/>
      <c r="B150" s="29" t="s">
        <v>242</v>
      </c>
      <c r="C150" s="30"/>
      <c r="D150" s="31"/>
      <c r="E150" s="33">
        <v>0</v>
      </c>
      <c r="F150" s="32"/>
      <c r="G150" s="8"/>
      <c r="H150" s="8"/>
      <c r="I150" s="8"/>
      <c r="J150" s="8"/>
      <c r="K150" s="8"/>
      <c r="L150" s="8"/>
      <c r="M150" s="8"/>
      <c r="N150" s="8"/>
      <c r="O150" s="8"/>
      <c r="P150" s="8"/>
      <c r="Q150" s="8"/>
      <c r="R150" s="8"/>
      <c r="S150" s="8"/>
      <c r="T150" s="8"/>
      <c r="U150" s="8"/>
      <c r="V150" s="8"/>
      <c r="W150" s="8"/>
      <c r="X150" s="8"/>
      <c r="Y150" s="8"/>
      <c r="Z150" s="8"/>
      <c r="AA150" s="8"/>
      <c r="AB150" s="8"/>
      <c r="AC150" s="8"/>
      <c r="IW150" s="9"/>
      <c r="IX150" s="10"/>
    </row>
    <row r="151" spans="1:258" s="7" customFormat="1" thickBot="1" x14ac:dyDescent="0.25">
      <c r="A151" s="34"/>
      <c r="B151" s="29" t="s">
        <v>243</v>
      </c>
      <c r="C151" s="30"/>
      <c r="D151" s="31"/>
      <c r="E151" s="31"/>
      <c r="F151" s="32">
        <f>F149</f>
        <v>10830</v>
      </c>
      <c r="G151" s="8"/>
      <c r="H151" s="8"/>
      <c r="I151" s="8"/>
      <c r="J151" s="8"/>
      <c r="K151" s="8"/>
      <c r="L151" s="8"/>
      <c r="M151" s="8"/>
      <c r="N151" s="8"/>
      <c r="O151" s="8"/>
      <c r="P151" s="8"/>
      <c r="Q151" s="8"/>
      <c r="R151" s="8"/>
      <c r="S151" s="8"/>
      <c r="T151" s="8"/>
      <c r="U151" s="8"/>
      <c r="V151" s="8"/>
      <c r="W151" s="8"/>
      <c r="X151" s="8"/>
      <c r="Y151" s="8"/>
      <c r="Z151" s="8"/>
      <c r="AA151" s="8"/>
      <c r="AB151" s="8"/>
      <c r="AC151" s="8"/>
      <c r="IW151" s="9"/>
      <c r="IX151" s="10"/>
    </row>
    <row r="152" spans="1:258" s="7" customFormat="1" hidden="1" thickBot="1" x14ac:dyDescent="0.25">
      <c r="A152" s="28"/>
      <c r="B152" s="35" t="s">
        <v>244</v>
      </c>
      <c r="C152" s="30"/>
      <c r="D152" s="31"/>
      <c r="E152" s="31"/>
      <c r="F152" s="32">
        <f>SUM(F151)</f>
        <v>10830</v>
      </c>
      <c r="G152" s="8"/>
      <c r="H152" s="8"/>
      <c r="I152" s="8"/>
      <c r="J152" s="8"/>
      <c r="K152" s="8"/>
      <c r="L152" s="8"/>
      <c r="M152" s="8"/>
      <c r="N152" s="8"/>
      <c r="O152" s="8"/>
      <c r="P152" s="8"/>
      <c r="Q152" s="8"/>
      <c r="R152" s="8"/>
      <c r="S152" s="8"/>
      <c r="T152" s="8"/>
      <c r="U152" s="8"/>
      <c r="V152" s="8"/>
      <c r="W152" s="8"/>
      <c r="X152" s="8"/>
      <c r="Y152" s="8"/>
      <c r="Z152" s="8"/>
      <c r="AA152" s="8"/>
      <c r="AB152" s="8"/>
      <c r="AC152" s="8"/>
      <c r="IW152" s="9"/>
      <c r="IX152" s="10"/>
    </row>
    <row r="153" spans="1:258" s="7" customFormat="1" hidden="1" thickBot="1" x14ac:dyDescent="0.25">
      <c r="A153" s="28"/>
      <c r="B153" s="35" t="s">
        <v>245</v>
      </c>
      <c r="C153" s="30"/>
      <c r="D153" s="31"/>
      <c r="E153" s="36">
        <v>0</v>
      </c>
      <c r="F153" s="32"/>
      <c r="G153" s="8"/>
      <c r="H153" s="8"/>
      <c r="I153" s="8"/>
      <c r="J153" s="8"/>
      <c r="K153" s="8"/>
      <c r="L153" s="8"/>
      <c r="M153" s="8"/>
      <c r="N153" s="8"/>
      <c r="O153" s="8"/>
      <c r="P153" s="8"/>
      <c r="Q153" s="8"/>
      <c r="R153" s="8"/>
      <c r="S153" s="8"/>
      <c r="T153" s="8"/>
      <c r="U153" s="8"/>
      <c r="V153" s="8"/>
      <c r="W153" s="8"/>
      <c r="X153" s="8"/>
      <c r="Y153" s="8"/>
      <c r="Z153" s="8"/>
      <c r="AA153" s="8"/>
      <c r="AB153" s="8"/>
      <c r="AC153" s="8"/>
      <c r="IW153" s="9"/>
      <c r="IX153" s="10"/>
    </row>
    <row r="154" spans="1:258" s="7" customFormat="1" thickBot="1" x14ac:dyDescent="0.25">
      <c r="A154" s="34"/>
      <c r="B154" s="35" t="s">
        <v>246</v>
      </c>
      <c r="C154" s="30"/>
      <c r="D154" s="31"/>
      <c r="E154" s="31"/>
      <c r="F154" s="32">
        <f>(F152)</f>
        <v>10830</v>
      </c>
      <c r="G154" s="8"/>
      <c r="H154" s="8"/>
      <c r="I154" s="8"/>
      <c r="J154" s="8"/>
      <c r="K154" s="8"/>
      <c r="L154" s="8"/>
      <c r="M154" s="8"/>
      <c r="N154" s="8"/>
      <c r="O154" s="8"/>
      <c r="P154" s="8"/>
      <c r="Q154" s="8"/>
      <c r="R154" s="8"/>
      <c r="S154" s="8"/>
      <c r="T154" s="8"/>
      <c r="U154" s="8"/>
      <c r="V154" s="8"/>
      <c r="W154" s="8"/>
      <c r="X154" s="8"/>
      <c r="Y154" s="8"/>
      <c r="Z154" s="8"/>
      <c r="AA154" s="8"/>
      <c r="AB154" s="8"/>
      <c r="AC154" s="8"/>
      <c r="IW154" s="9"/>
      <c r="IX154" s="10"/>
    </row>
    <row r="155" spans="1:258" thickBot="1" x14ac:dyDescent="0.25">
      <c r="A155" s="23" t="s">
        <v>247</v>
      </c>
      <c r="B155" s="24" t="s">
        <v>26</v>
      </c>
      <c r="C155" s="24"/>
      <c r="D155" s="25"/>
      <c r="E155" s="25"/>
      <c r="F155" s="26"/>
    </row>
    <row r="156" spans="1:258" thickBot="1" x14ac:dyDescent="0.25">
      <c r="A156" s="23" t="s">
        <v>248</v>
      </c>
      <c r="B156" s="24" t="s">
        <v>28</v>
      </c>
      <c r="C156" s="24"/>
      <c r="D156" s="25"/>
      <c r="E156" s="25"/>
      <c r="F156" s="26"/>
    </row>
    <row r="157" spans="1:258" thickBot="1" x14ac:dyDescent="0.25">
      <c r="A157" s="27" t="s">
        <v>249</v>
      </c>
      <c r="B157" s="24" t="s">
        <v>30</v>
      </c>
      <c r="C157" s="24" t="s">
        <v>31</v>
      </c>
      <c r="D157" s="25">
        <v>850</v>
      </c>
      <c r="E157" s="25">
        <v>94</v>
      </c>
      <c r="F157" s="26">
        <f>E157*D157</f>
        <v>79900</v>
      </c>
    </row>
    <row r="158" spans="1:258" thickBot="1" x14ac:dyDescent="0.25">
      <c r="A158" s="27" t="s">
        <v>250</v>
      </c>
      <c r="B158" s="24" t="s">
        <v>33</v>
      </c>
      <c r="C158" s="24" t="s">
        <v>31</v>
      </c>
      <c r="D158" s="25">
        <v>35</v>
      </c>
      <c r="E158" s="25">
        <v>100</v>
      </c>
      <c r="F158" s="26">
        <f>E158*D158</f>
        <v>3500</v>
      </c>
    </row>
    <row r="159" spans="1:258" thickBot="1" x14ac:dyDescent="0.25">
      <c r="A159" s="27" t="s">
        <v>251</v>
      </c>
      <c r="B159" s="24" t="s">
        <v>37</v>
      </c>
      <c r="C159" s="24" t="s">
        <v>31</v>
      </c>
      <c r="D159" s="25">
        <v>110</v>
      </c>
      <c r="E159" s="25">
        <v>102</v>
      </c>
      <c r="F159" s="26">
        <f>E159*D159</f>
        <v>11220</v>
      </c>
    </row>
    <row r="160" spans="1:258" thickBot="1" x14ac:dyDescent="0.25">
      <c r="A160" s="27" t="s">
        <v>252</v>
      </c>
      <c r="B160" s="24" t="s">
        <v>39</v>
      </c>
      <c r="C160" s="24" t="s">
        <v>31</v>
      </c>
      <c r="D160" s="25">
        <v>650</v>
      </c>
      <c r="E160" s="25">
        <v>78</v>
      </c>
      <c r="F160" s="26">
        <f>E160*D160</f>
        <v>50700</v>
      </c>
    </row>
    <row r="161" spans="1:258" s="7" customFormat="1" hidden="1" thickBot="1" x14ac:dyDescent="0.25">
      <c r="A161" s="28"/>
      <c r="B161" s="29" t="s">
        <v>253</v>
      </c>
      <c r="C161" s="30"/>
      <c r="D161" s="31"/>
      <c r="E161" s="31"/>
      <c r="F161" s="32">
        <f>SUM(F157:F160)</f>
        <v>145320</v>
      </c>
      <c r="G161" s="8"/>
      <c r="H161" s="8"/>
      <c r="I161" s="8"/>
      <c r="J161" s="8"/>
      <c r="K161" s="8"/>
      <c r="L161" s="8"/>
      <c r="M161" s="8"/>
      <c r="N161" s="8"/>
      <c r="O161" s="8"/>
      <c r="P161" s="8"/>
      <c r="Q161" s="8"/>
      <c r="R161" s="8"/>
      <c r="S161" s="8"/>
      <c r="T161" s="8"/>
      <c r="U161" s="8"/>
      <c r="V161" s="8"/>
      <c r="W161" s="8"/>
      <c r="X161" s="8"/>
      <c r="Y161" s="8"/>
      <c r="Z161" s="8"/>
      <c r="AA161" s="8"/>
      <c r="AB161" s="8"/>
      <c r="AC161" s="8"/>
      <c r="IW161" s="9"/>
      <c r="IX161" s="10"/>
    </row>
    <row r="162" spans="1:258" s="7" customFormat="1" hidden="1" thickBot="1" x14ac:dyDescent="0.25">
      <c r="A162" s="28"/>
      <c r="B162" s="29" t="s">
        <v>254</v>
      </c>
      <c r="C162" s="30"/>
      <c r="D162" s="31"/>
      <c r="E162" s="33">
        <v>0</v>
      </c>
      <c r="F162" s="32"/>
      <c r="G162" s="8"/>
      <c r="H162" s="8"/>
      <c r="I162" s="8"/>
      <c r="J162" s="8"/>
      <c r="K162" s="8"/>
      <c r="L162" s="8"/>
      <c r="M162" s="8"/>
      <c r="N162" s="8"/>
      <c r="O162" s="8"/>
      <c r="P162" s="8"/>
      <c r="Q162" s="8"/>
      <c r="R162" s="8"/>
      <c r="S162" s="8"/>
      <c r="T162" s="8"/>
      <c r="U162" s="8"/>
      <c r="V162" s="8"/>
      <c r="W162" s="8"/>
      <c r="X162" s="8"/>
      <c r="Y162" s="8"/>
      <c r="Z162" s="8"/>
      <c r="AA162" s="8"/>
      <c r="AB162" s="8"/>
      <c r="AC162" s="8"/>
      <c r="IW162" s="9"/>
      <c r="IX162" s="10"/>
    </row>
    <row r="163" spans="1:258" s="7" customFormat="1" thickBot="1" x14ac:dyDescent="0.25">
      <c r="A163" s="34"/>
      <c r="B163" s="29" t="s">
        <v>255</v>
      </c>
      <c r="C163" s="30"/>
      <c r="D163" s="31"/>
      <c r="E163" s="31"/>
      <c r="F163" s="32">
        <f>F161</f>
        <v>145320</v>
      </c>
      <c r="G163" s="8"/>
      <c r="H163" s="8"/>
      <c r="I163" s="8"/>
      <c r="J163" s="8"/>
      <c r="K163" s="8"/>
      <c r="L163" s="8"/>
      <c r="M163" s="8"/>
      <c r="N163" s="8"/>
      <c r="O163" s="8"/>
      <c r="P163" s="8"/>
      <c r="Q163" s="8"/>
      <c r="R163" s="8"/>
      <c r="S163" s="8"/>
      <c r="T163" s="8"/>
      <c r="U163" s="8"/>
      <c r="V163" s="8"/>
      <c r="W163" s="8"/>
      <c r="X163" s="8"/>
      <c r="Y163" s="8"/>
      <c r="Z163" s="8"/>
      <c r="AA163" s="8"/>
      <c r="AB163" s="8"/>
      <c r="AC163" s="8"/>
      <c r="IW163" s="9"/>
      <c r="IX163" s="10"/>
    </row>
    <row r="164" spans="1:258" thickBot="1" x14ac:dyDescent="0.25">
      <c r="A164" s="23" t="s">
        <v>256</v>
      </c>
      <c r="B164" s="24" t="s">
        <v>44</v>
      </c>
      <c r="C164" s="24"/>
      <c r="D164" s="25"/>
      <c r="E164" s="25"/>
      <c r="F164" s="26"/>
    </row>
    <row r="165" spans="1:258" ht="24.75" thickBot="1" x14ac:dyDescent="0.25">
      <c r="A165" s="27" t="s">
        <v>257</v>
      </c>
      <c r="B165" s="24" t="s">
        <v>46</v>
      </c>
      <c r="C165" s="24" t="s">
        <v>47</v>
      </c>
      <c r="D165" s="25">
        <v>2600</v>
      </c>
      <c r="E165" s="25">
        <v>123</v>
      </c>
      <c r="F165" s="26">
        <f>E165*D165</f>
        <v>319800</v>
      </c>
    </row>
    <row r="166" spans="1:258" ht="24.75" thickBot="1" x14ac:dyDescent="0.25">
      <c r="A166" s="27" t="s">
        <v>258</v>
      </c>
      <c r="B166" s="24" t="s">
        <v>51</v>
      </c>
      <c r="C166" s="24" t="s">
        <v>47</v>
      </c>
      <c r="D166" s="25">
        <v>10</v>
      </c>
      <c r="E166" s="25">
        <v>459</v>
      </c>
      <c r="F166" s="26">
        <f>E166*D166</f>
        <v>4590</v>
      </c>
    </row>
    <row r="167" spans="1:258" s="7" customFormat="1" hidden="1" thickBot="1" x14ac:dyDescent="0.25">
      <c r="A167" s="28"/>
      <c r="B167" s="29" t="s">
        <v>259</v>
      </c>
      <c r="C167" s="30"/>
      <c r="D167" s="31"/>
      <c r="E167" s="31"/>
      <c r="F167" s="32">
        <f>SUM(F165:F166)</f>
        <v>324390</v>
      </c>
      <c r="G167" s="8"/>
      <c r="H167" s="8"/>
      <c r="I167" s="8"/>
      <c r="J167" s="8"/>
      <c r="K167" s="8"/>
      <c r="L167" s="8"/>
      <c r="M167" s="8"/>
      <c r="N167" s="8"/>
      <c r="O167" s="8"/>
      <c r="P167" s="8"/>
      <c r="Q167" s="8"/>
      <c r="R167" s="8"/>
      <c r="S167" s="8"/>
      <c r="T167" s="8"/>
      <c r="U167" s="8"/>
      <c r="V167" s="8"/>
      <c r="W167" s="8"/>
      <c r="X167" s="8"/>
      <c r="Y167" s="8"/>
      <c r="Z167" s="8"/>
      <c r="AA167" s="8"/>
      <c r="AB167" s="8"/>
      <c r="AC167" s="8"/>
      <c r="IW167" s="9"/>
      <c r="IX167" s="10"/>
    </row>
    <row r="168" spans="1:258" s="7" customFormat="1" hidden="1" thickBot="1" x14ac:dyDescent="0.25">
      <c r="A168" s="28"/>
      <c r="B168" s="29" t="s">
        <v>260</v>
      </c>
      <c r="C168" s="30"/>
      <c r="D168" s="31"/>
      <c r="E168" s="33">
        <v>0</v>
      </c>
      <c r="F168" s="32"/>
      <c r="G168" s="8"/>
      <c r="H168" s="8"/>
      <c r="I168" s="8"/>
      <c r="J168" s="8"/>
      <c r="K168" s="8"/>
      <c r="L168" s="8"/>
      <c r="M168" s="8"/>
      <c r="N168" s="8"/>
      <c r="O168" s="8"/>
      <c r="P168" s="8"/>
      <c r="Q168" s="8"/>
      <c r="R168" s="8"/>
      <c r="S168" s="8"/>
      <c r="T168" s="8"/>
      <c r="U168" s="8"/>
      <c r="V168" s="8"/>
      <c r="W168" s="8"/>
      <c r="X168" s="8"/>
      <c r="Y168" s="8"/>
      <c r="Z168" s="8"/>
      <c r="AA168" s="8"/>
      <c r="AB168" s="8"/>
      <c r="AC168" s="8"/>
      <c r="IW168" s="9"/>
      <c r="IX168" s="10"/>
    </row>
    <row r="169" spans="1:258" s="7" customFormat="1" thickBot="1" x14ac:dyDescent="0.25">
      <c r="A169" s="34"/>
      <c r="B169" s="29" t="s">
        <v>261</v>
      </c>
      <c r="C169" s="30"/>
      <c r="D169" s="31"/>
      <c r="E169" s="31"/>
      <c r="F169" s="32">
        <f>F167</f>
        <v>324390</v>
      </c>
      <c r="G169" s="8"/>
      <c r="H169" s="8"/>
      <c r="I169" s="8"/>
      <c r="J169" s="8"/>
      <c r="K169" s="8"/>
      <c r="L169" s="8"/>
      <c r="M169" s="8"/>
      <c r="N169" s="8"/>
      <c r="O169" s="8"/>
      <c r="P169" s="8"/>
      <c r="Q169" s="8"/>
      <c r="R169" s="8"/>
      <c r="S169" s="8"/>
      <c r="T169" s="8"/>
      <c r="U169" s="8"/>
      <c r="V169" s="8"/>
      <c r="W169" s="8"/>
      <c r="X169" s="8"/>
      <c r="Y169" s="8"/>
      <c r="Z169" s="8"/>
      <c r="AA169" s="8"/>
      <c r="AB169" s="8"/>
      <c r="AC169" s="8"/>
      <c r="IW169" s="9"/>
      <c r="IX169" s="10"/>
    </row>
    <row r="170" spans="1:258" s="7" customFormat="1" hidden="1" thickBot="1" x14ac:dyDescent="0.25">
      <c r="A170" s="28"/>
      <c r="B170" s="35" t="s">
        <v>262</v>
      </c>
      <c r="C170" s="30"/>
      <c r="D170" s="31"/>
      <c r="E170" s="31"/>
      <c r="F170" s="32">
        <f>SUM(F163,F169)</f>
        <v>469710</v>
      </c>
      <c r="G170" s="8"/>
      <c r="H170" s="8"/>
      <c r="I170" s="8"/>
      <c r="J170" s="8"/>
      <c r="K170" s="8"/>
      <c r="L170" s="8"/>
      <c r="M170" s="8"/>
      <c r="N170" s="8"/>
      <c r="O170" s="8"/>
      <c r="P170" s="8"/>
      <c r="Q170" s="8"/>
      <c r="R170" s="8"/>
      <c r="S170" s="8"/>
      <c r="T170" s="8"/>
      <c r="U170" s="8"/>
      <c r="V170" s="8"/>
      <c r="W170" s="8"/>
      <c r="X170" s="8"/>
      <c r="Y170" s="8"/>
      <c r="Z170" s="8"/>
      <c r="AA170" s="8"/>
      <c r="AB170" s="8"/>
      <c r="AC170" s="8"/>
      <c r="IW170" s="9"/>
      <c r="IX170" s="10"/>
    </row>
    <row r="171" spans="1:258" s="7" customFormat="1" hidden="1" thickBot="1" x14ac:dyDescent="0.25">
      <c r="A171" s="28"/>
      <c r="B171" s="35" t="s">
        <v>263</v>
      </c>
      <c r="C171" s="30"/>
      <c r="D171" s="31"/>
      <c r="E171" s="36">
        <v>0</v>
      </c>
      <c r="F171" s="32"/>
      <c r="G171" s="8"/>
      <c r="H171" s="8"/>
      <c r="I171" s="8"/>
      <c r="J171" s="8"/>
      <c r="K171" s="8"/>
      <c r="L171" s="8"/>
      <c r="M171" s="8"/>
      <c r="N171" s="8"/>
      <c r="O171" s="8"/>
      <c r="P171" s="8"/>
      <c r="Q171" s="8"/>
      <c r="R171" s="8"/>
      <c r="S171" s="8"/>
      <c r="T171" s="8"/>
      <c r="U171" s="8"/>
      <c r="V171" s="8"/>
      <c r="W171" s="8"/>
      <c r="X171" s="8"/>
      <c r="Y171" s="8"/>
      <c r="Z171" s="8"/>
      <c r="AA171" s="8"/>
      <c r="AB171" s="8"/>
      <c r="AC171" s="8"/>
      <c r="IW171" s="9"/>
      <c r="IX171" s="10"/>
    </row>
    <row r="172" spans="1:258" s="7" customFormat="1" thickBot="1" x14ac:dyDescent="0.25">
      <c r="A172" s="34"/>
      <c r="B172" s="35" t="s">
        <v>264</v>
      </c>
      <c r="C172" s="30"/>
      <c r="D172" s="31"/>
      <c r="E172" s="31"/>
      <c r="F172" s="32">
        <f>(F170)</f>
        <v>469710</v>
      </c>
      <c r="G172" s="8"/>
      <c r="H172" s="8"/>
      <c r="I172" s="8"/>
      <c r="J172" s="8"/>
      <c r="K172" s="8"/>
      <c r="L172" s="8"/>
      <c r="M172" s="8"/>
      <c r="N172" s="8"/>
      <c r="O172" s="8"/>
      <c r="P172" s="8"/>
      <c r="Q172" s="8"/>
      <c r="R172" s="8"/>
      <c r="S172" s="8"/>
      <c r="T172" s="8"/>
      <c r="U172" s="8"/>
      <c r="V172" s="8"/>
      <c r="W172" s="8"/>
      <c r="X172" s="8"/>
      <c r="Y172" s="8"/>
      <c r="Z172" s="8"/>
      <c r="AA172" s="8"/>
      <c r="AB172" s="8"/>
      <c r="AC172" s="8"/>
      <c r="IW172" s="9"/>
      <c r="IX172" s="10"/>
    </row>
    <row r="173" spans="1:258" thickBot="1" x14ac:dyDescent="0.25">
      <c r="A173" s="23" t="s">
        <v>265</v>
      </c>
      <c r="B173" s="24" t="s">
        <v>59</v>
      </c>
      <c r="C173" s="24"/>
      <c r="D173" s="25"/>
      <c r="E173" s="25"/>
      <c r="F173" s="26"/>
    </row>
    <row r="174" spans="1:258" thickBot="1" x14ac:dyDescent="0.25">
      <c r="A174" s="23" t="s">
        <v>266</v>
      </c>
      <c r="B174" s="24" t="s">
        <v>267</v>
      </c>
      <c r="C174" s="24"/>
      <c r="D174" s="25"/>
      <c r="E174" s="25"/>
      <c r="F174" s="26"/>
    </row>
    <row r="175" spans="1:258" ht="36.75" thickBot="1" x14ac:dyDescent="0.25">
      <c r="A175" s="27" t="s">
        <v>268</v>
      </c>
      <c r="B175" s="24" t="s">
        <v>63</v>
      </c>
      <c r="C175" s="24" t="s">
        <v>64</v>
      </c>
      <c r="D175" s="25">
        <v>1000</v>
      </c>
      <c r="E175" s="25">
        <v>49</v>
      </c>
      <c r="F175" s="26">
        <f t="shared" ref="F175:F187" si="1">E175*D175</f>
        <v>49000</v>
      </c>
    </row>
    <row r="176" spans="1:258" thickBot="1" x14ac:dyDescent="0.25">
      <c r="A176" s="27" t="s">
        <v>269</v>
      </c>
      <c r="B176" s="24" t="s">
        <v>66</v>
      </c>
      <c r="C176" s="24" t="s">
        <v>47</v>
      </c>
      <c r="D176" s="25">
        <v>3000</v>
      </c>
      <c r="E176" s="25">
        <v>6</v>
      </c>
      <c r="F176" s="26">
        <f t="shared" si="1"/>
        <v>18000</v>
      </c>
    </row>
    <row r="177" spans="1:258" ht="36.75" thickBot="1" x14ac:dyDescent="0.25">
      <c r="A177" s="27" t="s">
        <v>270</v>
      </c>
      <c r="B177" s="24" t="s">
        <v>68</v>
      </c>
      <c r="C177" s="24" t="s">
        <v>16</v>
      </c>
      <c r="D177" s="25">
        <v>10</v>
      </c>
      <c r="E177" s="25">
        <v>220</v>
      </c>
      <c r="F177" s="26">
        <f t="shared" si="1"/>
        <v>2200</v>
      </c>
    </row>
    <row r="178" spans="1:258" thickBot="1" x14ac:dyDescent="0.25">
      <c r="A178" s="27" t="s">
        <v>271</v>
      </c>
      <c r="B178" s="24" t="s">
        <v>70</v>
      </c>
      <c r="C178" s="24" t="s">
        <v>31</v>
      </c>
      <c r="D178" s="25">
        <v>150</v>
      </c>
      <c r="E178" s="25">
        <v>55</v>
      </c>
      <c r="F178" s="26">
        <f t="shared" si="1"/>
        <v>8250</v>
      </c>
    </row>
    <row r="179" spans="1:258" ht="36.75" thickBot="1" x14ac:dyDescent="0.25">
      <c r="A179" s="27" t="s">
        <v>272</v>
      </c>
      <c r="B179" s="24" t="s">
        <v>72</v>
      </c>
      <c r="C179" s="24" t="s">
        <v>31</v>
      </c>
      <c r="D179" s="25">
        <v>10</v>
      </c>
      <c r="E179" s="25">
        <v>114</v>
      </c>
      <c r="F179" s="26">
        <f t="shared" si="1"/>
        <v>1140</v>
      </c>
    </row>
    <row r="180" spans="1:258" ht="36.75" thickBot="1" x14ac:dyDescent="0.25">
      <c r="A180" s="27" t="s">
        <v>273</v>
      </c>
      <c r="B180" s="24" t="s">
        <v>74</v>
      </c>
      <c r="C180" s="24" t="s">
        <v>31</v>
      </c>
      <c r="D180" s="25">
        <v>10</v>
      </c>
      <c r="E180" s="25">
        <v>150</v>
      </c>
      <c r="F180" s="26">
        <f t="shared" si="1"/>
        <v>1500</v>
      </c>
    </row>
    <row r="181" spans="1:258" ht="24.75" thickBot="1" x14ac:dyDescent="0.25">
      <c r="A181" s="27" t="s">
        <v>274</v>
      </c>
      <c r="B181" s="24" t="s">
        <v>78</v>
      </c>
      <c r="C181" s="24" t="s">
        <v>16</v>
      </c>
      <c r="D181" s="25">
        <v>12</v>
      </c>
      <c r="E181" s="25">
        <v>500</v>
      </c>
      <c r="F181" s="26">
        <f t="shared" si="1"/>
        <v>6000</v>
      </c>
    </row>
    <row r="182" spans="1:258" thickBot="1" x14ac:dyDescent="0.25">
      <c r="A182" s="27" t="s">
        <v>275</v>
      </c>
      <c r="B182" s="24" t="s">
        <v>82</v>
      </c>
      <c r="C182" s="24" t="s">
        <v>16</v>
      </c>
      <c r="D182" s="25">
        <v>7</v>
      </c>
      <c r="E182" s="25">
        <v>1530</v>
      </c>
      <c r="F182" s="26">
        <f t="shared" si="1"/>
        <v>10710</v>
      </c>
    </row>
    <row r="183" spans="1:258" thickBot="1" x14ac:dyDescent="0.25">
      <c r="A183" s="27" t="s">
        <v>276</v>
      </c>
      <c r="B183" s="24" t="s">
        <v>84</v>
      </c>
      <c r="C183" s="24" t="s">
        <v>47</v>
      </c>
      <c r="D183" s="25">
        <v>2500</v>
      </c>
      <c r="E183" s="25">
        <v>12.2</v>
      </c>
      <c r="F183" s="26">
        <f t="shared" si="1"/>
        <v>30500</v>
      </c>
    </row>
    <row r="184" spans="1:258" thickBot="1" x14ac:dyDescent="0.25">
      <c r="A184" s="27" t="s">
        <v>277</v>
      </c>
      <c r="B184" s="24" t="s">
        <v>86</v>
      </c>
      <c r="C184" s="24" t="s">
        <v>47</v>
      </c>
      <c r="D184" s="25">
        <v>50</v>
      </c>
      <c r="E184" s="25">
        <v>40.799999999999997</v>
      </c>
      <c r="F184" s="26">
        <f t="shared" si="1"/>
        <v>2039.9999999999998</v>
      </c>
    </row>
    <row r="185" spans="1:258" thickBot="1" x14ac:dyDescent="0.25">
      <c r="A185" s="27" t="s">
        <v>278</v>
      </c>
      <c r="B185" s="24" t="s">
        <v>88</v>
      </c>
      <c r="C185" s="24" t="s">
        <v>47</v>
      </c>
      <c r="D185" s="25">
        <v>10</v>
      </c>
      <c r="E185" s="25">
        <v>82</v>
      </c>
      <c r="F185" s="26">
        <f t="shared" si="1"/>
        <v>820</v>
      </c>
    </row>
    <row r="186" spans="1:258" ht="24.75" thickBot="1" x14ac:dyDescent="0.25">
      <c r="A186" s="27" t="s">
        <v>279</v>
      </c>
      <c r="B186" s="24" t="s">
        <v>90</v>
      </c>
      <c r="C186" s="24" t="s">
        <v>47</v>
      </c>
      <c r="D186" s="25">
        <v>20</v>
      </c>
      <c r="E186" s="25">
        <v>160</v>
      </c>
      <c r="F186" s="26">
        <f t="shared" si="1"/>
        <v>3200</v>
      </c>
    </row>
    <row r="187" spans="1:258" ht="24.75" thickBot="1" x14ac:dyDescent="0.25">
      <c r="A187" s="27" t="s">
        <v>280</v>
      </c>
      <c r="B187" s="24" t="s">
        <v>96</v>
      </c>
      <c r="C187" s="24" t="s">
        <v>97</v>
      </c>
      <c r="D187" s="25">
        <v>11</v>
      </c>
      <c r="E187" s="25">
        <v>1500</v>
      </c>
      <c r="F187" s="26">
        <f t="shared" si="1"/>
        <v>16500</v>
      </c>
    </row>
    <row r="188" spans="1:258" s="7" customFormat="1" hidden="1" thickBot="1" x14ac:dyDescent="0.25">
      <c r="A188" s="28"/>
      <c r="B188" s="29" t="s">
        <v>281</v>
      </c>
      <c r="C188" s="30"/>
      <c r="D188" s="31"/>
      <c r="E188" s="31"/>
      <c r="F188" s="32">
        <f>SUM(F175:F187)</f>
        <v>149860</v>
      </c>
      <c r="G188" s="8"/>
      <c r="H188" s="8"/>
      <c r="I188" s="8"/>
      <c r="J188" s="8"/>
      <c r="K188" s="8"/>
      <c r="L188" s="8"/>
      <c r="M188" s="8"/>
      <c r="N188" s="8"/>
      <c r="O188" s="8"/>
      <c r="P188" s="8"/>
      <c r="Q188" s="8"/>
      <c r="R188" s="8"/>
      <c r="S188" s="8"/>
      <c r="T188" s="8"/>
      <c r="U188" s="8"/>
      <c r="V188" s="8"/>
      <c r="W188" s="8"/>
      <c r="X188" s="8"/>
      <c r="Y188" s="8"/>
      <c r="Z188" s="8"/>
      <c r="AA188" s="8"/>
      <c r="AB188" s="8"/>
      <c r="AC188" s="8"/>
      <c r="IW188" s="9"/>
      <c r="IX188" s="10"/>
    </row>
    <row r="189" spans="1:258" s="7" customFormat="1" hidden="1" thickBot="1" x14ac:dyDescent="0.25">
      <c r="A189" s="28"/>
      <c r="B189" s="29" t="s">
        <v>282</v>
      </c>
      <c r="C189" s="30"/>
      <c r="D189" s="31"/>
      <c r="E189" s="33">
        <v>0</v>
      </c>
      <c r="F189" s="32"/>
      <c r="G189" s="8"/>
      <c r="H189" s="8"/>
      <c r="I189" s="8"/>
      <c r="J189" s="8"/>
      <c r="K189" s="8"/>
      <c r="L189" s="8"/>
      <c r="M189" s="8"/>
      <c r="N189" s="8"/>
      <c r="O189" s="8"/>
      <c r="P189" s="8"/>
      <c r="Q189" s="8"/>
      <c r="R189" s="8"/>
      <c r="S189" s="8"/>
      <c r="T189" s="8"/>
      <c r="U189" s="8"/>
      <c r="V189" s="8"/>
      <c r="W189" s="8"/>
      <c r="X189" s="8"/>
      <c r="Y189" s="8"/>
      <c r="Z189" s="8"/>
      <c r="AA189" s="8"/>
      <c r="AB189" s="8"/>
      <c r="AC189" s="8"/>
      <c r="IW189" s="9"/>
      <c r="IX189" s="10"/>
    </row>
    <row r="190" spans="1:258" s="7" customFormat="1" thickBot="1" x14ac:dyDescent="0.25">
      <c r="A190" s="34"/>
      <c r="B190" s="29" t="s">
        <v>283</v>
      </c>
      <c r="C190" s="30"/>
      <c r="D190" s="31"/>
      <c r="E190" s="31"/>
      <c r="F190" s="32">
        <f>F188</f>
        <v>149860</v>
      </c>
      <c r="G190" s="8"/>
      <c r="H190" s="8"/>
      <c r="I190" s="8"/>
      <c r="J190" s="8"/>
      <c r="K190" s="8"/>
      <c r="L190" s="8"/>
      <c r="M190" s="8"/>
      <c r="N190" s="8"/>
      <c r="O190" s="8"/>
      <c r="P190" s="8"/>
      <c r="Q190" s="8"/>
      <c r="R190" s="8"/>
      <c r="S190" s="8"/>
      <c r="T190" s="8"/>
      <c r="U190" s="8"/>
      <c r="V190" s="8"/>
      <c r="W190" s="8"/>
      <c r="X190" s="8"/>
      <c r="Y190" s="8"/>
      <c r="Z190" s="8"/>
      <c r="AA190" s="8"/>
      <c r="AB190" s="8"/>
      <c r="AC190" s="8"/>
      <c r="IW190" s="9"/>
      <c r="IX190" s="10"/>
    </row>
    <row r="191" spans="1:258" thickBot="1" x14ac:dyDescent="0.25">
      <c r="A191" s="23" t="s">
        <v>284</v>
      </c>
      <c r="B191" s="24" t="s">
        <v>285</v>
      </c>
      <c r="C191" s="24"/>
      <c r="D191" s="25"/>
      <c r="E191" s="25"/>
      <c r="F191" s="26"/>
    </row>
    <row r="192" spans="1:258" ht="24.75" thickBot="1" x14ac:dyDescent="0.25">
      <c r="A192" s="27" t="s">
        <v>286</v>
      </c>
      <c r="B192" s="24" t="s">
        <v>108</v>
      </c>
      <c r="C192" s="24" t="s">
        <v>64</v>
      </c>
      <c r="D192" s="25">
        <v>4500</v>
      </c>
      <c r="E192" s="25">
        <v>33</v>
      </c>
      <c r="F192" s="26">
        <f>E192*D192</f>
        <v>148500</v>
      </c>
    </row>
    <row r="193" spans="1:258" thickBot="1" x14ac:dyDescent="0.25">
      <c r="A193" s="27" t="s">
        <v>287</v>
      </c>
      <c r="B193" s="24" t="s">
        <v>110</v>
      </c>
      <c r="C193" s="24" t="s">
        <v>47</v>
      </c>
      <c r="D193" s="25">
        <v>6400</v>
      </c>
      <c r="E193" s="25">
        <v>8.1999999999999993</v>
      </c>
      <c r="F193" s="26">
        <f>E193*D193</f>
        <v>52479.999999999993</v>
      </c>
    </row>
    <row r="194" spans="1:258" s="7" customFormat="1" hidden="1" thickBot="1" x14ac:dyDescent="0.25">
      <c r="A194" s="28"/>
      <c r="B194" s="29" t="s">
        <v>288</v>
      </c>
      <c r="C194" s="30"/>
      <c r="D194" s="31"/>
      <c r="E194" s="31"/>
      <c r="F194" s="32">
        <f>SUM(F192:F193)</f>
        <v>200980</v>
      </c>
      <c r="G194" s="8"/>
      <c r="H194" s="8"/>
      <c r="I194" s="8"/>
      <c r="J194" s="8"/>
      <c r="K194" s="8"/>
      <c r="L194" s="8"/>
      <c r="M194" s="8"/>
      <c r="N194" s="8"/>
      <c r="O194" s="8"/>
      <c r="P194" s="8"/>
      <c r="Q194" s="8"/>
      <c r="R194" s="8"/>
      <c r="S194" s="8"/>
      <c r="T194" s="8"/>
      <c r="U194" s="8"/>
      <c r="V194" s="8"/>
      <c r="W194" s="8"/>
      <c r="X194" s="8"/>
      <c r="Y194" s="8"/>
      <c r="Z194" s="8"/>
      <c r="AA194" s="8"/>
      <c r="AB194" s="8"/>
      <c r="AC194" s="8"/>
      <c r="IW194" s="9"/>
      <c r="IX194" s="10"/>
    </row>
    <row r="195" spans="1:258" s="7" customFormat="1" hidden="1" thickBot="1" x14ac:dyDescent="0.25">
      <c r="A195" s="28"/>
      <c r="B195" s="29" t="s">
        <v>289</v>
      </c>
      <c r="C195" s="30"/>
      <c r="D195" s="31"/>
      <c r="E195" s="33">
        <v>0</v>
      </c>
      <c r="F195" s="32"/>
      <c r="G195" s="8"/>
      <c r="H195" s="8"/>
      <c r="I195" s="8"/>
      <c r="J195" s="8"/>
      <c r="K195" s="8"/>
      <c r="L195" s="8"/>
      <c r="M195" s="8"/>
      <c r="N195" s="8"/>
      <c r="O195" s="8"/>
      <c r="P195" s="8"/>
      <c r="Q195" s="8"/>
      <c r="R195" s="8"/>
      <c r="S195" s="8"/>
      <c r="T195" s="8"/>
      <c r="U195" s="8"/>
      <c r="V195" s="8"/>
      <c r="W195" s="8"/>
      <c r="X195" s="8"/>
      <c r="Y195" s="8"/>
      <c r="Z195" s="8"/>
      <c r="AA195" s="8"/>
      <c r="AB195" s="8"/>
      <c r="AC195" s="8"/>
      <c r="IW195" s="9"/>
      <c r="IX195" s="10"/>
    </row>
    <row r="196" spans="1:258" s="7" customFormat="1" thickBot="1" x14ac:dyDescent="0.25">
      <c r="A196" s="34"/>
      <c r="B196" s="29" t="s">
        <v>290</v>
      </c>
      <c r="C196" s="30"/>
      <c r="D196" s="31"/>
      <c r="E196" s="31"/>
      <c r="F196" s="32">
        <f>F194</f>
        <v>200980</v>
      </c>
      <c r="G196" s="8"/>
      <c r="H196" s="8"/>
      <c r="I196" s="8"/>
      <c r="J196" s="8"/>
      <c r="K196" s="8"/>
      <c r="L196" s="8"/>
      <c r="M196" s="8"/>
      <c r="N196" s="8"/>
      <c r="O196" s="8"/>
      <c r="P196" s="8"/>
      <c r="Q196" s="8"/>
      <c r="R196" s="8"/>
      <c r="S196" s="8"/>
      <c r="T196" s="8"/>
      <c r="U196" s="8"/>
      <c r="V196" s="8"/>
      <c r="W196" s="8"/>
      <c r="X196" s="8"/>
      <c r="Y196" s="8"/>
      <c r="Z196" s="8"/>
      <c r="AA196" s="8"/>
      <c r="AB196" s="8"/>
      <c r="AC196" s="8"/>
      <c r="IW196" s="9"/>
      <c r="IX196" s="10"/>
    </row>
    <row r="197" spans="1:258" thickBot="1" x14ac:dyDescent="0.25">
      <c r="A197" s="23" t="s">
        <v>291</v>
      </c>
      <c r="B197" s="24" t="s">
        <v>292</v>
      </c>
      <c r="C197" s="24"/>
      <c r="D197" s="25"/>
      <c r="E197" s="25"/>
      <c r="F197" s="26"/>
    </row>
    <row r="198" spans="1:258" thickBot="1" x14ac:dyDescent="0.25">
      <c r="A198" s="27" t="s">
        <v>293</v>
      </c>
      <c r="B198" s="24" t="s">
        <v>117</v>
      </c>
      <c r="C198" s="24" t="s">
        <v>64</v>
      </c>
      <c r="D198" s="25">
        <v>3700</v>
      </c>
      <c r="E198" s="25">
        <v>173</v>
      </c>
      <c r="F198" s="26">
        <f>E198*D198</f>
        <v>640100</v>
      </c>
    </row>
    <row r="199" spans="1:258" thickBot="1" x14ac:dyDescent="0.25">
      <c r="A199" s="27" t="s">
        <v>294</v>
      </c>
      <c r="B199" s="24" t="s">
        <v>119</v>
      </c>
      <c r="C199" s="24" t="s">
        <v>64</v>
      </c>
      <c r="D199" s="25">
        <v>60</v>
      </c>
      <c r="E199" s="25">
        <v>70</v>
      </c>
      <c r="F199" s="26">
        <f>E199*D199</f>
        <v>4200</v>
      </c>
    </row>
    <row r="200" spans="1:258" s="7" customFormat="1" hidden="1" thickBot="1" x14ac:dyDescent="0.25">
      <c r="A200" s="28"/>
      <c r="B200" s="29" t="s">
        <v>295</v>
      </c>
      <c r="C200" s="30"/>
      <c r="D200" s="31"/>
      <c r="E200" s="31"/>
      <c r="F200" s="32">
        <f>SUM(F198:F199)</f>
        <v>644300</v>
      </c>
      <c r="G200" s="8"/>
      <c r="H200" s="8"/>
      <c r="I200" s="8"/>
      <c r="J200" s="8"/>
      <c r="K200" s="8"/>
      <c r="L200" s="8"/>
      <c r="M200" s="8"/>
      <c r="N200" s="8"/>
      <c r="O200" s="8"/>
      <c r="P200" s="8"/>
      <c r="Q200" s="8"/>
      <c r="R200" s="8"/>
      <c r="S200" s="8"/>
      <c r="T200" s="8"/>
      <c r="U200" s="8"/>
      <c r="V200" s="8"/>
      <c r="W200" s="8"/>
      <c r="X200" s="8"/>
      <c r="Y200" s="8"/>
      <c r="Z200" s="8"/>
      <c r="AA200" s="8"/>
      <c r="AB200" s="8"/>
      <c r="AC200" s="8"/>
      <c r="IW200" s="9"/>
      <c r="IX200" s="10"/>
    </row>
    <row r="201" spans="1:258" s="7" customFormat="1" hidden="1" thickBot="1" x14ac:dyDescent="0.25">
      <c r="A201" s="28"/>
      <c r="B201" s="29" t="s">
        <v>296</v>
      </c>
      <c r="C201" s="30"/>
      <c r="D201" s="31"/>
      <c r="E201" s="33">
        <v>0</v>
      </c>
      <c r="F201" s="32"/>
      <c r="G201" s="8"/>
      <c r="H201" s="8"/>
      <c r="I201" s="8"/>
      <c r="J201" s="8"/>
      <c r="K201" s="8"/>
      <c r="L201" s="8"/>
      <c r="M201" s="8"/>
      <c r="N201" s="8"/>
      <c r="O201" s="8"/>
      <c r="P201" s="8"/>
      <c r="Q201" s="8"/>
      <c r="R201" s="8"/>
      <c r="S201" s="8"/>
      <c r="T201" s="8"/>
      <c r="U201" s="8"/>
      <c r="V201" s="8"/>
      <c r="W201" s="8"/>
      <c r="X201" s="8"/>
      <c r="Y201" s="8"/>
      <c r="Z201" s="8"/>
      <c r="AA201" s="8"/>
      <c r="AB201" s="8"/>
      <c r="AC201" s="8"/>
      <c r="IW201" s="9"/>
      <c r="IX201" s="10"/>
    </row>
    <row r="202" spans="1:258" s="7" customFormat="1" thickBot="1" x14ac:dyDescent="0.25">
      <c r="A202" s="34"/>
      <c r="B202" s="29" t="s">
        <v>297</v>
      </c>
      <c r="C202" s="30"/>
      <c r="D202" s="31"/>
      <c r="E202" s="31"/>
      <c r="F202" s="32">
        <f>F200</f>
        <v>644300</v>
      </c>
      <c r="G202" s="8"/>
      <c r="H202" s="8"/>
      <c r="I202" s="8"/>
      <c r="J202" s="8"/>
      <c r="K202" s="8"/>
      <c r="L202" s="8"/>
      <c r="M202" s="8"/>
      <c r="N202" s="8"/>
      <c r="O202" s="8"/>
      <c r="P202" s="8"/>
      <c r="Q202" s="8"/>
      <c r="R202" s="8"/>
      <c r="S202" s="8"/>
      <c r="T202" s="8"/>
      <c r="U202" s="8"/>
      <c r="V202" s="8"/>
      <c r="W202" s="8"/>
      <c r="X202" s="8"/>
      <c r="Y202" s="8"/>
      <c r="Z202" s="8"/>
      <c r="AA202" s="8"/>
      <c r="AB202" s="8"/>
      <c r="AC202" s="8"/>
      <c r="IW202" s="9"/>
      <c r="IX202" s="10"/>
    </row>
    <row r="203" spans="1:258" thickBot="1" x14ac:dyDescent="0.25">
      <c r="A203" s="23" t="s">
        <v>298</v>
      </c>
      <c r="B203" s="24" t="s">
        <v>299</v>
      </c>
      <c r="C203" s="24"/>
      <c r="D203" s="25"/>
      <c r="E203" s="25"/>
      <c r="F203" s="26"/>
    </row>
    <row r="204" spans="1:258" ht="36.75" thickBot="1" x14ac:dyDescent="0.25">
      <c r="A204" s="27" t="s">
        <v>300</v>
      </c>
      <c r="B204" s="24" t="s">
        <v>126</v>
      </c>
      <c r="C204" s="24" t="s">
        <v>47</v>
      </c>
      <c r="D204" s="25">
        <v>10400</v>
      </c>
      <c r="E204" s="25">
        <v>19</v>
      </c>
      <c r="F204" s="26">
        <f>E204*D204</f>
        <v>197600</v>
      </c>
    </row>
    <row r="205" spans="1:258" s="7" customFormat="1" hidden="1" thickBot="1" x14ac:dyDescent="0.25">
      <c r="A205" s="28"/>
      <c r="B205" s="29" t="s">
        <v>301</v>
      </c>
      <c r="C205" s="30"/>
      <c r="D205" s="31"/>
      <c r="E205" s="31"/>
      <c r="F205" s="32">
        <f>SUM(F204:F204)</f>
        <v>197600</v>
      </c>
      <c r="G205" s="8"/>
      <c r="H205" s="8"/>
      <c r="I205" s="8"/>
      <c r="J205" s="8"/>
      <c r="K205" s="8"/>
      <c r="L205" s="8"/>
      <c r="M205" s="8"/>
      <c r="N205" s="8"/>
      <c r="O205" s="8"/>
      <c r="P205" s="8"/>
      <c r="Q205" s="8"/>
      <c r="R205" s="8"/>
      <c r="S205" s="8"/>
      <c r="T205" s="8"/>
      <c r="U205" s="8"/>
      <c r="V205" s="8"/>
      <c r="W205" s="8"/>
      <c r="X205" s="8"/>
      <c r="Y205" s="8"/>
      <c r="Z205" s="8"/>
      <c r="AA205" s="8"/>
      <c r="AB205" s="8"/>
      <c r="AC205" s="8"/>
      <c r="IW205" s="9"/>
      <c r="IX205" s="10"/>
    </row>
    <row r="206" spans="1:258" s="7" customFormat="1" hidden="1" thickBot="1" x14ac:dyDescent="0.25">
      <c r="A206" s="28"/>
      <c r="B206" s="29" t="s">
        <v>302</v>
      </c>
      <c r="C206" s="30"/>
      <c r="D206" s="31"/>
      <c r="E206" s="33">
        <v>0</v>
      </c>
      <c r="F206" s="32"/>
      <c r="G206" s="8"/>
      <c r="H206" s="8"/>
      <c r="I206" s="8"/>
      <c r="J206" s="8"/>
      <c r="K206" s="8"/>
      <c r="L206" s="8"/>
      <c r="M206" s="8"/>
      <c r="N206" s="8"/>
      <c r="O206" s="8"/>
      <c r="P206" s="8"/>
      <c r="Q206" s="8"/>
      <c r="R206" s="8"/>
      <c r="S206" s="8"/>
      <c r="T206" s="8"/>
      <c r="U206" s="8"/>
      <c r="V206" s="8"/>
      <c r="W206" s="8"/>
      <c r="X206" s="8"/>
      <c r="Y206" s="8"/>
      <c r="Z206" s="8"/>
      <c r="AA206" s="8"/>
      <c r="AB206" s="8"/>
      <c r="AC206" s="8"/>
      <c r="IW206" s="9"/>
      <c r="IX206" s="10"/>
    </row>
    <row r="207" spans="1:258" s="7" customFormat="1" thickBot="1" x14ac:dyDescent="0.25">
      <c r="A207" s="34"/>
      <c r="B207" s="29" t="s">
        <v>303</v>
      </c>
      <c r="C207" s="30"/>
      <c r="D207" s="31"/>
      <c r="E207" s="31"/>
      <c r="F207" s="32">
        <f>F205</f>
        <v>197600</v>
      </c>
      <c r="G207" s="8"/>
      <c r="H207" s="8"/>
      <c r="I207" s="8"/>
      <c r="J207" s="8"/>
      <c r="K207" s="8"/>
      <c r="L207" s="8"/>
      <c r="M207" s="8"/>
      <c r="N207" s="8"/>
      <c r="O207" s="8"/>
      <c r="P207" s="8"/>
      <c r="Q207" s="8"/>
      <c r="R207" s="8"/>
      <c r="S207" s="8"/>
      <c r="T207" s="8"/>
      <c r="U207" s="8"/>
      <c r="V207" s="8"/>
      <c r="W207" s="8"/>
      <c r="X207" s="8"/>
      <c r="Y207" s="8"/>
      <c r="Z207" s="8"/>
      <c r="AA207" s="8"/>
      <c r="AB207" s="8"/>
      <c r="AC207" s="8"/>
      <c r="IW207" s="9"/>
      <c r="IX207" s="10"/>
    </row>
    <row r="208" spans="1:258" thickBot="1" x14ac:dyDescent="0.25">
      <c r="A208" s="23" t="s">
        <v>304</v>
      </c>
      <c r="B208" s="24" t="s">
        <v>305</v>
      </c>
      <c r="C208" s="24"/>
      <c r="D208" s="25"/>
      <c r="E208" s="25"/>
      <c r="F208" s="26"/>
    </row>
    <row r="209" spans="1:258" thickBot="1" x14ac:dyDescent="0.25">
      <c r="A209" s="27" t="s">
        <v>306</v>
      </c>
      <c r="B209" s="24" t="s">
        <v>133</v>
      </c>
      <c r="C209" s="24" t="s">
        <v>47</v>
      </c>
      <c r="D209" s="25">
        <v>3000</v>
      </c>
      <c r="E209" s="25">
        <v>2.2999999999999998</v>
      </c>
      <c r="F209" s="26">
        <f>E209*D209</f>
        <v>6899.9999999999991</v>
      </c>
    </row>
    <row r="210" spans="1:258" thickBot="1" x14ac:dyDescent="0.25">
      <c r="A210" s="27" t="s">
        <v>307</v>
      </c>
      <c r="B210" s="24" t="s">
        <v>135</v>
      </c>
      <c r="C210" s="24" t="s">
        <v>47</v>
      </c>
      <c r="D210" s="25">
        <v>3000</v>
      </c>
      <c r="E210" s="25">
        <v>2.1</v>
      </c>
      <c r="F210" s="26">
        <f>E210*D210</f>
        <v>6300</v>
      </c>
    </row>
    <row r="211" spans="1:258" ht="24.75" thickBot="1" x14ac:dyDescent="0.25">
      <c r="A211" s="27" t="s">
        <v>308</v>
      </c>
      <c r="B211" s="24" t="s">
        <v>137</v>
      </c>
      <c r="C211" s="24" t="s">
        <v>47</v>
      </c>
      <c r="D211" s="25">
        <v>3000</v>
      </c>
      <c r="E211" s="25">
        <v>49</v>
      </c>
      <c r="F211" s="26">
        <f>E211*D211</f>
        <v>147000</v>
      </c>
    </row>
    <row r="212" spans="1:258" ht="24.75" thickBot="1" x14ac:dyDescent="0.25">
      <c r="A212" s="27" t="s">
        <v>309</v>
      </c>
      <c r="B212" s="24" t="s">
        <v>310</v>
      </c>
      <c r="C212" s="24" t="s">
        <v>47</v>
      </c>
      <c r="D212" s="25">
        <v>1500</v>
      </c>
      <c r="E212" s="25">
        <v>48</v>
      </c>
      <c r="F212" s="26">
        <f>E212*D212</f>
        <v>72000</v>
      </c>
    </row>
    <row r="213" spans="1:258" ht="24.75" thickBot="1" x14ac:dyDescent="0.25">
      <c r="A213" s="27" t="s">
        <v>311</v>
      </c>
      <c r="B213" s="24" t="s">
        <v>139</v>
      </c>
      <c r="C213" s="24" t="s">
        <v>47</v>
      </c>
      <c r="D213" s="25">
        <v>3000</v>
      </c>
      <c r="E213" s="25">
        <v>69</v>
      </c>
      <c r="F213" s="26">
        <f>E213*D213</f>
        <v>207000</v>
      </c>
    </row>
    <row r="214" spans="1:258" s="7" customFormat="1" hidden="1" thickBot="1" x14ac:dyDescent="0.25">
      <c r="A214" s="28"/>
      <c r="B214" s="29" t="s">
        <v>312</v>
      </c>
      <c r="C214" s="30"/>
      <c r="D214" s="31"/>
      <c r="E214" s="31"/>
      <c r="F214" s="32">
        <f>SUM(F209:F213)</f>
        <v>439200</v>
      </c>
      <c r="G214" s="8"/>
      <c r="H214" s="8"/>
      <c r="I214" s="8"/>
      <c r="J214" s="8"/>
      <c r="K214" s="8"/>
      <c r="L214" s="8"/>
      <c r="M214" s="8"/>
      <c r="N214" s="8"/>
      <c r="O214" s="8"/>
      <c r="P214" s="8"/>
      <c r="Q214" s="8"/>
      <c r="R214" s="8"/>
      <c r="S214" s="8"/>
      <c r="T214" s="8"/>
      <c r="U214" s="8"/>
      <c r="V214" s="8"/>
      <c r="W214" s="8"/>
      <c r="X214" s="8"/>
      <c r="Y214" s="8"/>
      <c r="Z214" s="8"/>
      <c r="AA214" s="8"/>
      <c r="AB214" s="8"/>
      <c r="AC214" s="8"/>
      <c r="IW214" s="9"/>
      <c r="IX214" s="10"/>
    </row>
    <row r="215" spans="1:258" s="7" customFormat="1" hidden="1" thickBot="1" x14ac:dyDescent="0.25">
      <c r="A215" s="28"/>
      <c r="B215" s="29" t="s">
        <v>313</v>
      </c>
      <c r="C215" s="30"/>
      <c r="D215" s="31"/>
      <c r="E215" s="33">
        <v>0</v>
      </c>
      <c r="F215" s="32"/>
      <c r="G215" s="8"/>
      <c r="H215" s="8"/>
      <c r="I215" s="8"/>
      <c r="J215" s="8"/>
      <c r="K215" s="8"/>
      <c r="L215" s="8"/>
      <c r="M215" s="8"/>
      <c r="N215" s="8"/>
      <c r="O215" s="8"/>
      <c r="P215" s="8"/>
      <c r="Q215" s="8"/>
      <c r="R215" s="8"/>
      <c r="S215" s="8"/>
      <c r="T215" s="8"/>
      <c r="U215" s="8"/>
      <c r="V215" s="8"/>
      <c r="W215" s="8"/>
      <c r="X215" s="8"/>
      <c r="Y215" s="8"/>
      <c r="Z215" s="8"/>
      <c r="AA215" s="8"/>
      <c r="AB215" s="8"/>
      <c r="AC215" s="8"/>
      <c r="IW215" s="9"/>
      <c r="IX215" s="10"/>
    </row>
    <row r="216" spans="1:258" s="7" customFormat="1" thickBot="1" x14ac:dyDescent="0.25">
      <c r="A216" s="34"/>
      <c r="B216" s="29" t="s">
        <v>314</v>
      </c>
      <c r="C216" s="30"/>
      <c r="D216" s="31"/>
      <c r="E216" s="31"/>
      <c r="F216" s="32">
        <f>F214</f>
        <v>439200</v>
      </c>
      <c r="G216" s="8"/>
      <c r="H216" s="8"/>
      <c r="I216" s="8"/>
      <c r="J216" s="8"/>
      <c r="K216" s="8"/>
      <c r="L216" s="8"/>
      <c r="M216" s="8"/>
      <c r="N216" s="8"/>
      <c r="O216" s="8"/>
      <c r="P216" s="8"/>
      <c r="Q216" s="8"/>
      <c r="R216" s="8"/>
      <c r="S216" s="8"/>
      <c r="T216" s="8"/>
      <c r="U216" s="8"/>
      <c r="V216" s="8"/>
      <c r="W216" s="8"/>
      <c r="X216" s="8"/>
      <c r="Y216" s="8"/>
      <c r="Z216" s="8"/>
      <c r="AA216" s="8"/>
      <c r="AB216" s="8"/>
      <c r="AC216" s="8"/>
      <c r="IW216" s="9"/>
      <c r="IX216" s="10"/>
    </row>
    <row r="217" spans="1:258" thickBot="1" x14ac:dyDescent="0.25">
      <c r="A217" s="23" t="s">
        <v>315</v>
      </c>
      <c r="B217" s="24" t="s">
        <v>144</v>
      </c>
      <c r="C217" s="24"/>
      <c r="D217" s="25"/>
      <c r="E217" s="25"/>
      <c r="F217" s="26"/>
    </row>
    <row r="218" spans="1:258" thickBot="1" x14ac:dyDescent="0.25">
      <c r="A218" s="23" t="s">
        <v>316</v>
      </c>
      <c r="B218" s="24" t="s">
        <v>146</v>
      </c>
      <c r="C218" s="24"/>
      <c r="D218" s="25"/>
      <c r="E218" s="25"/>
      <c r="F218" s="26"/>
    </row>
    <row r="219" spans="1:258" thickBot="1" x14ac:dyDescent="0.25">
      <c r="A219" s="23" t="s">
        <v>317</v>
      </c>
      <c r="B219" s="24" t="s">
        <v>148</v>
      </c>
      <c r="C219" s="24"/>
      <c r="D219" s="25"/>
      <c r="E219" s="25"/>
      <c r="F219" s="26"/>
    </row>
    <row r="220" spans="1:258" thickBot="1" x14ac:dyDescent="0.25">
      <c r="A220" s="23" t="s">
        <v>318</v>
      </c>
      <c r="B220" s="24" t="s">
        <v>150</v>
      </c>
      <c r="C220" s="24"/>
      <c r="D220" s="25"/>
      <c r="E220" s="25"/>
      <c r="F220" s="26"/>
    </row>
    <row r="221" spans="1:258" thickBot="1" x14ac:dyDescent="0.25">
      <c r="A221" s="23" t="s">
        <v>319</v>
      </c>
      <c r="B221" s="24" t="s">
        <v>152</v>
      </c>
      <c r="C221" s="24"/>
      <c r="D221" s="25"/>
      <c r="E221" s="25"/>
      <c r="F221" s="26"/>
    </row>
    <row r="222" spans="1:258" thickBot="1" x14ac:dyDescent="0.25">
      <c r="A222" s="23" t="s">
        <v>320</v>
      </c>
      <c r="B222" s="24" t="s">
        <v>154</v>
      </c>
      <c r="C222" s="24"/>
      <c r="D222" s="25"/>
      <c r="E222" s="25"/>
      <c r="F222" s="26"/>
    </row>
    <row r="223" spans="1:258" ht="24.75" thickBot="1" x14ac:dyDescent="0.25">
      <c r="A223" s="27" t="s">
        <v>321</v>
      </c>
      <c r="B223" s="24" t="s">
        <v>156</v>
      </c>
      <c r="C223" s="24" t="s">
        <v>16</v>
      </c>
      <c r="D223" s="25">
        <v>2</v>
      </c>
      <c r="E223" s="25">
        <v>2950</v>
      </c>
      <c r="F223" s="26">
        <f>E223*D223</f>
        <v>5900</v>
      </c>
    </row>
    <row r="224" spans="1:258" ht="24.75" thickBot="1" x14ac:dyDescent="0.25">
      <c r="A224" s="27" t="s">
        <v>322</v>
      </c>
      <c r="B224" s="24" t="s">
        <v>160</v>
      </c>
      <c r="C224" s="24" t="s">
        <v>16</v>
      </c>
      <c r="D224" s="25">
        <v>2</v>
      </c>
      <c r="E224" s="25">
        <v>2100</v>
      </c>
      <c r="F224" s="26">
        <f>E224*D224</f>
        <v>4200</v>
      </c>
    </row>
    <row r="225" spans="1:258" s="7" customFormat="1" hidden="1" thickBot="1" x14ac:dyDescent="0.25">
      <c r="A225" s="28"/>
      <c r="B225" s="29" t="s">
        <v>323</v>
      </c>
      <c r="C225" s="30"/>
      <c r="D225" s="31"/>
      <c r="E225" s="31"/>
      <c r="F225" s="32">
        <f>SUM(F223:F224)</f>
        <v>10100</v>
      </c>
      <c r="G225" s="8"/>
      <c r="H225" s="8"/>
      <c r="I225" s="8"/>
      <c r="J225" s="8"/>
      <c r="K225" s="8"/>
      <c r="L225" s="8"/>
      <c r="M225" s="8"/>
      <c r="N225" s="8"/>
      <c r="O225" s="8"/>
      <c r="P225" s="8"/>
      <c r="Q225" s="8"/>
      <c r="R225" s="8"/>
      <c r="S225" s="8"/>
      <c r="T225" s="8"/>
      <c r="U225" s="8"/>
      <c r="V225" s="8"/>
      <c r="W225" s="8"/>
      <c r="X225" s="8"/>
      <c r="Y225" s="8"/>
      <c r="Z225" s="8"/>
      <c r="AA225" s="8"/>
      <c r="AB225" s="8"/>
      <c r="AC225" s="8"/>
      <c r="IW225" s="9"/>
      <c r="IX225" s="10"/>
    </row>
    <row r="226" spans="1:258" s="7" customFormat="1" hidden="1" thickBot="1" x14ac:dyDescent="0.25">
      <c r="A226" s="28"/>
      <c r="B226" s="29" t="s">
        <v>324</v>
      </c>
      <c r="C226" s="30"/>
      <c r="D226" s="31"/>
      <c r="E226" s="33">
        <v>0</v>
      </c>
      <c r="F226" s="32"/>
      <c r="G226" s="8"/>
      <c r="H226" s="8"/>
      <c r="I226" s="8"/>
      <c r="J226" s="8"/>
      <c r="K226" s="8"/>
      <c r="L226" s="8"/>
      <c r="M226" s="8"/>
      <c r="N226" s="8"/>
      <c r="O226" s="8"/>
      <c r="P226" s="8"/>
      <c r="Q226" s="8"/>
      <c r="R226" s="8"/>
      <c r="S226" s="8"/>
      <c r="T226" s="8"/>
      <c r="U226" s="8"/>
      <c r="V226" s="8"/>
      <c r="W226" s="8"/>
      <c r="X226" s="8"/>
      <c r="Y226" s="8"/>
      <c r="Z226" s="8"/>
      <c r="AA226" s="8"/>
      <c r="AB226" s="8"/>
      <c r="AC226" s="8"/>
      <c r="IW226" s="9"/>
      <c r="IX226" s="10"/>
    </row>
    <row r="227" spans="1:258" s="7" customFormat="1" thickBot="1" x14ac:dyDescent="0.25">
      <c r="A227" s="34"/>
      <c r="B227" s="29" t="s">
        <v>325</v>
      </c>
      <c r="C227" s="30"/>
      <c r="D227" s="31"/>
      <c r="E227" s="31"/>
      <c r="F227" s="32">
        <f>F225</f>
        <v>10100</v>
      </c>
      <c r="G227" s="8"/>
      <c r="H227" s="8"/>
      <c r="I227" s="8"/>
      <c r="J227" s="8"/>
      <c r="K227" s="8"/>
      <c r="L227" s="8"/>
      <c r="M227" s="8"/>
      <c r="N227" s="8"/>
      <c r="O227" s="8"/>
      <c r="P227" s="8"/>
      <c r="Q227" s="8"/>
      <c r="R227" s="8"/>
      <c r="S227" s="8"/>
      <c r="T227" s="8"/>
      <c r="U227" s="8"/>
      <c r="V227" s="8"/>
      <c r="W227" s="8"/>
      <c r="X227" s="8"/>
      <c r="Y227" s="8"/>
      <c r="Z227" s="8"/>
      <c r="AA227" s="8"/>
      <c r="AB227" s="8"/>
      <c r="AC227" s="8"/>
      <c r="IW227" s="9"/>
      <c r="IX227" s="10"/>
    </row>
    <row r="228" spans="1:258" thickBot="1" x14ac:dyDescent="0.25">
      <c r="A228" s="23" t="s">
        <v>326</v>
      </c>
      <c r="B228" s="24" t="s">
        <v>165</v>
      </c>
      <c r="C228" s="24"/>
      <c r="D228" s="25"/>
      <c r="E228" s="25"/>
      <c r="F228" s="26"/>
    </row>
    <row r="229" spans="1:258" thickBot="1" x14ac:dyDescent="0.25">
      <c r="A229" s="27" t="s">
        <v>327</v>
      </c>
      <c r="B229" s="24" t="s">
        <v>167</v>
      </c>
      <c r="C229" s="24" t="s">
        <v>47</v>
      </c>
      <c r="D229" s="25">
        <v>20</v>
      </c>
      <c r="E229" s="25">
        <v>225</v>
      </c>
      <c r="F229" s="26">
        <f>E229*D229</f>
        <v>4500</v>
      </c>
    </row>
    <row r="230" spans="1:258" thickBot="1" x14ac:dyDescent="0.25">
      <c r="A230" s="27" t="s">
        <v>328</v>
      </c>
      <c r="B230" s="24" t="s">
        <v>169</v>
      </c>
      <c r="C230" s="24" t="s">
        <v>64</v>
      </c>
      <c r="D230" s="25">
        <v>5</v>
      </c>
      <c r="E230" s="25">
        <v>1990</v>
      </c>
      <c r="F230" s="26">
        <f>E230*D230</f>
        <v>9950</v>
      </c>
    </row>
    <row r="231" spans="1:258" s="7" customFormat="1" hidden="1" thickBot="1" x14ac:dyDescent="0.25">
      <c r="A231" s="28"/>
      <c r="B231" s="29" t="s">
        <v>329</v>
      </c>
      <c r="C231" s="30"/>
      <c r="D231" s="31"/>
      <c r="E231" s="31"/>
      <c r="F231" s="32">
        <f>SUM(F229:F230)</f>
        <v>14450</v>
      </c>
      <c r="G231" s="8"/>
      <c r="H231" s="8"/>
      <c r="I231" s="8"/>
      <c r="J231" s="8"/>
      <c r="K231" s="8"/>
      <c r="L231" s="8"/>
      <c r="M231" s="8"/>
      <c r="N231" s="8"/>
      <c r="O231" s="8"/>
      <c r="P231" s="8"/>
      <c r="Q231" s="8"/>
      <c r="R231" s="8"/>
      <c r="S231" s="8"/>
      <c r="T231" s="8"/>
      <c r="U231" s="8"/>
      <c r="V231" s="8"/>
      <c r="W231" s="8"/>
      <c r="X231" s="8"/>
      <c r="Y231" s="8"/>
      <c r="Z231" s="8"/>
      <c r="AA231" s="8"/>
      <c r="AB231" s="8"/>
      <c r="AC231" s="8"/>
      <c r="IW231" s="9"/>
      <c r="IX231" s="10"/>
    </row>
    <row r="232" spans="1:258" s="7" customFormat="1" hidden="1" thickBot="1" x14ac:dyDescent="0.25">
      <c r="A232" s="28"/>
      <c r="B232" s="29" t="s">
        <v>330</v>
      </c>
      <c r="C232" s="30"/>
      <c r="D232" s="31"/>
      <c r="E232" s="33">
        <v>0</v>
      </c>
      <c r="F232" s="32"/>
      <c r="G232" s="8"/>
      <c r="H232" s="8"/>
      <c r="I232" s="8"/>
      <c r="J232" s="8"/>
      <c r="K232" s="8"/>
      <c r="L232" s="8"/>
      <c r="M232" s="8"/>
      <c r="N232" s="8"/>
      <c r="O232" s="8"/>
      <c r="P232" s="8"/>
      <c r="Q232" s="8"/>
      <c r="R232" s="8"/>
      <c r="S232" s="8"/>
      <c r="T232" s="8"/>
      <c r="U232" s="8"/>
      <c r="V232" s="8"/>
      <c r="W232" s="8"/>
      <c r="X232" s="8"/>
      <c r="Y232" s="8"/>
      <c r="Z232" s="8"/>
      <c r="AA232" s="8"/>
      <c r="AB232" s="8"/>
      <c r="AC232" s="8"/>
      <c r="IW232" s="9"/>
      <c r="IX232" s="10"/>
    </row>
    <row r="233" spans="1:258" s="7" customFormat="1" thickBot="1" x14ac:dyDescent="0.25">
      <c r="A233" s="34"/>
      <c r="B233" s="29" t="s">
        <v>331</v>
      </c>
      <c r="C233" s="30"/>
      <c r="D233" s="31"/>
      <c r="E233" s="31"/>
      <c r="F233" s="32">
        <f>F231</f>
        <v>14450</v>
      </c>
      <c r="G233" s="8"/>
      <c r="H233" s="8"/>
      <c r="I233" s="8"/>
      <c r="J233" s="8"/>
      <c r="K233" s="8"/>
      <c r="L233" s="8"/>
      <c r="M233" s="8"/>
      <c r="N233" s="8"/>
      <c r="O233" s="8"/>
      <c r="P233" s="8"/>
      <c r="Q233" s="8"/>
      <c r="R233" s="8"/>
      <c r="S233" s="8"/>
      <c r="T233" s="8"/>
      <c r="U233" s="8"/>
      <c r="V233" s="8"/>
      <c r="W233" s="8"/>
      <c r="X233" s="8"/>
      <c r="Y233" s="8"/>
      <c r="Z233" s="8"/>
      <c r="AA233" s="8"/>
      <c r="AB233" s="8"/>
      <c r="AC233" s="8"/>
      <c r="IW233" s="9"/>
      <c r="IX233" s="10"/>
    </row>
    <row r="234" spans="1:258" s="7" customFormat="1" hidden="1" thickBot="1" x14ac:dyDescent="0.25">
      <c r="A234" s="28"/>
      <c r="B234" s="35" t="s">
        <v>332</v>
      </c>
      <c r="C234" s="30"/>
      <c r="D234" s="31"/>
      <c r="E234" s="31"/>
      <c r="F234" s="32">
        <f>SUM(F190,F196,F202,F207,F216,F227,F233)</f>
        <v>1656490</v>
      </c>
      <c r="G234" s="8"/>
      <c r="H234" s="8"/>
      <c r="I234" s="8"/>
      <c r="J234" s="8"/>
      <c r="K234" s="8"/>
      <c r="L234" s="8"/>
      <c r="M234" s="8"/>
      <c r="N234" s="8"/>
      <c r="O234" s="8"/>
      <c r="P234" s="8"/>
      <c r="Q234" s="8"/>
      <c r="R234" s="8"/>
      <c r="S234" s="8"/>
      <c r="T234" s="8"/>
      <c r="U234" s="8"/>
      <c r="V234" s="8"/>
      <c r="W234" s="8"/>
      <c r="X234" s="8"/>
      <c r="Y234" s="8"/>
      <c r="Z234" s="8"/>
      <c r="AA234" s="8"/>
      <c r="AB234" s="8"/>
      <c r="AC234" s="8"/>
      <c r="IW234" s="9"/>
      <c r="IX234" s="10"/>
    </row>
    <row r="235" spans="1:258" s="7" customFormat="1" hidden="1" thickBot="1" x14ac:dyDescent="0.25">
      <c r="A235" s="28"/>
      <c r="B235" s="35" t="s">
        <v>333</v>
      </c>
      <c r="C235" s="30"/>
      <c r="D235" s="31"/>
      <c r="E235" s="36">
        <v>0</v>
      </c>
      <c r="F235" s="32"/>
      <c r="G235" s="8"/>
      <c r="H235" s="8"/>
      <c r="I235" s="8"/>
      <c r="J235" s="8"/>
      <c r="K235" s="8"/>
      <c r="L235" s="8"/>
      <c r="M235" s="8"/>
      <c r="N235" s="8"/>
      <c r="O235" s="8"/>
      <c r="P235" s="8"/>
      <c r="Q235" s="8"/>
      <c r="R235" s="8"/>
      <c r="S235" s="8"/>
      <c r="T235" s="8"/>
      <c r="U235" s="8"/>
      <c r="V235" s="8"/>
      <c r="W235" s="8"/>
      <c r="X235" s="8"/>
      <c r="Y235" s="8"/>
      <c r="Z235" s="8"/>
      <c r="AA235" s="8"/>
      <c r="AB235" s="8"/>
      <c r="AC235" s="8"/>
      <c r="IW235" s="9"/>
      <c r="IX235" s="10"/>
    </row>
    <row r="236" spans="1:258" s="7" customFormat="1" thickBot="1" x14ac:dyDescent="0.25">
      <c r="A236" s="34"/>
      <c r="B236" s="35" t="s">
        <v>334</v>
      </c>
      <c r="C236" s="30"/>
      <c r="D236" s="31"/>
      <c r="E236" s="31"/>
      <c r="F236" s="32">
        <f>(F234)</f>
        <v>1656490</v>
      </c>
      <c r="G236" s="8"/>
      <c r="H236" s="8"/>
      <c r="I236" s="8"/>
      <c r="J236" s="8"/>
      <c r="K236" s="8"/>
      <c r="L236" s="8"/>
      <c r="M236" s="8"/>
      <c r="N236" s="8"/>
      <c r="O236" s="8"/>
      <c r="P236" s="8"/>
      <c r="Q236" s="8"/>
      <c r="R236" s="8"/>
      <c r="S236" s="8"/>
      <c r="T236" s="8"/>
      <c r="U236" s="8"/>
      <c r="V236" s="8"/>
      <c r="W236" s="8"/>
      <c r="X236" s="8"/>
      <c r="Y236" s="8"/>
      <c r="Z236" s="8"/>
      <c r="AA236" s="8"/>
      <c r="AB236" s="8"/>
      <c r="AC236" s="8"/>
      <c r="IW236" s="9"/>
      <c r="IX236" s="10"/>
    </row>
    <row r="237" spans="1:258" thickBot="1" x14ac:dyDescent="0.25">
      <c r="A237" s="23" t="s">
        <v>335</v>
      </c>
      <c r="B237" s="24" t="s">
        <v>177</v>
      </c>
      <c r="C237" s="24"/>
      <c r="D237" s="25"/>
      <c r="E237" s="25"/>
      <c r="F237" s="26"/>
    </row>
    <row r="238" spans="1:258" thickBot="1" x14ac:dyDescent="0.25">
      <c r="A238" s="23" t="s">
        <v>336</v>
      </c>
      <c r="B238" s="24" t="s">
        <v>337</v>
      </c>
      <c r="C238" s="24"/>
      <c r="D238" s="25"/>
      <c r="E238" s="25"/>
      <c r="F238" s="26"/>
    </row>
    <row r="239" spans="1:258" ht="36.75" thickBot="1" x14ac:dyDescent="0.25">
      <c r="A239" s="27" t="s">
        <v>338</v>
      </c>
      <c r="B239" s="24" t="s">
        <v>194</v>
      </c>
      <c r="C239" s="24" t="s">
        <v>16</v>
      </c>
      <c r="D239" s="25">
        <v>2</v>
      </c>
      <c r="E239" s="25">
        <v>7820</v>
      </c>
      <c r="F239" s="26">
        <f>E239*D239</f>
        <v>15640</v>
      </c>
    </row>
    <row r="240" spans="1:258" ht="36.75" thickBot="1" x14ac:dyDescent="0.25">
      <c r="A240" s="27" t="s">
        <v>339</v>
      </c>
      <c r="B240" s="24" t="s">
        <v>196</v>
      </c>
      <c r="C240" s="24" t="s">
        <v>16</v>
      </c>
      <c r="D240" s="25">
        <v>2</v>
      </c>
      <c r="E240" s="25">
        <v>9690</v>
      </c>
      <c r="F240" s="26">
        <f>E240*D240</f>
        <v>19380</v>
      </c>
    </row>
    <row r="241" spans="1:258" s="7" customFormat="1" hidden="1" thickBot="1" x14ac:dyDescent="0.25">
      <c r="A241" s="28"/>
      <c r="B241" s="29" t="s">
        <v>340</v>
      </c>
      <c r="C241" s="30"/>
      <c r="D241" s="31"/>
      <c r="E241" s="31"/>
      <c r="F241" s="32">
        <f>SUM(F239:F240)</f>
        <v>35020</v>
      </c>
      <c r="G241" s="8"/>
      <c r="H241" s="8"/>
      <c r="I241" s="8"/>
      <c r="J241" s="8"/>
      <c r="K241" s="8"/>
      <c r="L241" s="8"/>
      <c r="M241" s="8"/>
      <c r="N241" s="8"/>
      <c r="O241" s="8"/>
      <c r="P241" s="8"/>
      <c r="Q241" s="8"/>
      <c r="R241" s="8"/>
      <c r="S241" s="8"/>
      <c r="T241" s="8"/>
      <c r="U241" s="8"/>
      <c r="V241" s="8"/>
      <c r="W241" s="8"/>
      <c r="X241" s="8"/>
      <c r="Y241" s="8"/>
      <c r="Z241" s="8"/>
      <c r="AA241" s="8"/>
      <c r="AB241" s="8"/>
      <c r="AC241" s="8"/>
      <c r="IW241" s="9"/>
      <c r="IX241" s="10"/>
    </row>
    <row r="242" spans="1:258" s="7" customFormat="1" hidden="1" thickBot="1" x14ac:dyDescent="0.25">
      <c r="A242" s="28"/>
      <c r="B242" s="29" t="s">
        <v>341</v>
      </c>
      <c r="C242" s="30"/>
      <c r="D242" s="31"/>
      <c r="E242" s="33">
        <v>0</v>
      </c>
      <c r="F242" s="32"/>
      <c r="G242" s="8"/>
      <c r="H242" s="8"/>
      <c r="I242" s="8"/>
      <c r="J242" s="8"/>
      <c r="K242" s="8"/>
      <c r="L242" s="8"/>
      <c r="M242" s="8"/>
      <c r="N242" s="8"/>
      <c r="O242" s="8"/>
      <c r="P242" s="8"/>
      <c r="Q242" s="8"/>
      <c r="R242" s="8"/>
      <c r="S242" s="8"/>
      <c r="T242" s="8"/>
      <c r="U242" s="8"/>
      <c r="V242" s="8"/>
      <c r="W242" s="8"/>
      <c r="X242" s="8"/>
      <c r="Y242" s="8"/>
      <c r="Z242" s="8"/>
      <c r="AA242" s="8"/>
      <c r="AB242" s="8"/>
      <c r="AC242" s="8"/>
      <c r="IW242" s="9"/>
      <c r="IX242" s="10"/>
    </row>
    <row r="243" spans="1:258" s="7" customFormat="1" thickBot="1" x14ac:dyDescent="0.25">
      <c r="A243" s="34"/>
      <c r="B243" s="29" t="s">
        <v>342</v>
      </c>
      <c r="C243" s="30"/>
      <c r="D243" s="31"/>
      <c r="E243" s="31"/>
      <c r="F243" s="32">
        <f>F241</f>
        <v>35020</v>
      </c>
      <c r="G243" s="8"/>
      <c r="H243" s="8"/>
      <c r="I243" s="8"/>
      <c r="J243" s="8"/>
      <c r="K243" s="8"/>
      <c r="L243" s="8"/>
      <c r="M243" s="8"/>
      <c r="N243" s="8"/>
      <c r="O243" s="8"/>
      <c r="P243" s="8"/>
      <c r="Q243" s="8"/>
      <c r="R243" s="8"/>
      <c r="S243" s="8"/>
      <c r="T243" s="8"/>
      <c r="U243" s="8"/>
      <c r="V243" s="8"/>
      <c r="W243" s="8"/>
      <c r="X243" s="8"/>
      <c r="Y243" s="8"/>
      <c r="Z243" s="8"/>
      <c r="AA243" s="8"/>
      <c r="AB243" s="8"/>
      <c r="AC243" s="8"/>
      <c r="IW243" s="9"/>
      <c r="IX243" s="10"/>
    </row>
    <row r="244" spans="1:258" thickBot="1" x14ac:dyDescent="0.25">
      <c r="A244" s="23" t="s">
        <v>343</v>
      </c>
      <c r="B244" s="24" t="s">
        <v>203</v>
      </c>
      <c r="C244" s="24"/>
      <c r="D244" s="25"/>
      <c r="E244" s="25"/>
      <c r="F244" s="26"/>
    </row>
    <row r="245" spans="1:258" s="7" customFormat="1" hidden="1" thickBot="1" x14ac:dyDescent="0.25">
      <c r="A245" s="28"/>
      <c r="B245" s="35" t="s">
        <v>344</v>
      </c>
      <c r="C245" s="30"/>
      <c r="D245" s="31"/>
      <c r="E245" s="31"/>
      <c r="F245" s="32">
        <f>SUM(F243)</f>
        <v>35020</v>
      </c>
      <c r="G245" s="8"/>
      <c r="H245" s="8"/>
      <c r="I245" s="8"/>
      <c r="J245" s="8"/>
      <c r="K245" s="8"/>
      <c r="L245" s="8"/>
      <c r="M245" s="8"/>
      <c r="N245" s="8"/>
      <c r="O245" s="8"/>
      <c r="P245" s="8"/>
      <c r="Q245" s="8"/>
      <c r="R245" s="8"/>
      <c r="S245" s="8"/>
      <c r="T245" s="8"/>
      <c r="U245" s="8"/>
      <c r="V245" s="8"/>
      <c r="W245" s="8"/>
      <c r="X245" s="8"/>
      <c r="Y245" s="8"/>
      <c r="Z245" s="8"/>
      <c r="AA245" s="8"/>
      <c r="AB245" s="8"/>
      <c r="AC245" s="8"/>
      <c r="IW245" s="9"/>
      <c r="IX245" s="10"/>
    </row>
    <row r="246" spans="1:258" s="7" customFormat="1" hidden="1" thickBot="1" x14ac:dyDescent="0.25">
      <c r="A246" s="28"/>
      <c r="B246" s="35" t="s">
        <v>345</v>
      </c>
      <c r="C246" s="30"/>
      <c r="D246" s="31"/>
      <c r="E246" s="36">
        <v>0</v>
      </c>
      <c r="F246" s="32"/>
      <c r="G246" s="8"/>
      <c r="H246" s="8"/>
      <c r="I246" s="8"/>
      <c r="J246" s="8"/>
      <c r="K246" s="8"/>
      <c r="L246" s="8"/>
      <c r="M246" s="8"/>
      <c r="N246" s="8"/>
      <c r="O246" s="8"/>
      <c r="P246" s="8"/>
      <c r="Q246" s="8"/>
      <c r="R246" s="8"/>
      <c r="S246" s="8"/>
      <c r="T246" s="8"/>
      <c r="U246" s="8"/>
      <c r="V246" s="8"/>
      <c r="W246" s="8"/>
      <c r="X246" s="8"/>
      <c r="Y246" s="8"/>
      <c r="Z246" s="8"/>
      <c r="AA246" s="8"/>
      <c r="AB246" s="8"/>
      <c r="AC246" s="8"/>
      <c r="IW246" s="9"/>
      <c r="IX246" s="10"/>
    </row>
    <row r="247" spans="1:258" s="7" customFormat="1" thickBot="1" x14ac:dyDescent="0.25">
      <c r="A247" s="34"/>
      <c r="B247" s="35" t="s">
        <v>346</v>
      </c>
      <c r="C247" s="30"/>
      <c r="D247" s="31"/>
      <c r="E247" s="31"/>
      <c r="F247" s="32">
        <f>(F245)</f>
        <v>35020</v>
      </c>
      <c r="G247" s="8"/>
      <c r="H247" s="8"/>
      <c r="I247" s="8"/>
      <c r="J247" s="8"/>
      <c r="K247" s="8"/>
      <c r="L247" s="8"/>
      <c r="M247" s="8"/>
      <c r="N247" s="8"/>
      <c r="O247" s="8"/>
      <c r="P247" s="8"/>
      <c r="Q247" s="8"/>
      <c r="R247" s="8"/>
      <c r="S247" s="8"/>
      <c r="T247" s="8"/>
      <c r="U247" s="8"/>
      <c r="V247" s="8"/>
      <c r="W247" s="8"/>
      <c r="X247" s="8"/>
      <c r="Y247" s="8"/>
      <c r="Z247" s="8"/>
      <c r="AA247" s="8"/>
      <c r="AB247" s="8"/>
      <c r="AC247" s="8"/>
      <c r="IW247" s="9"/>
      <c r="IX247" s="10"/>
    </row>
    <row r="248" spans="1:258" thickBot="1" x14ac:dyDescent="0.25">
      <c r="A248" s="23" t="s">
        <v>347</v>
      </c>
      <c r="B248" s="24" t="s">
        <v>208</v>
      </c>
      <c r="C248" s="24"/>
      <c r="D248" s="25"/>
      <c r="E248" s="25"/>
      <c r="F248" s="26"/>
    </row>
    <row r="249" spans="1:258" thickBot="1" x14ac:dyDescent="0.25">
      <c r="A249" s="23" t="s">
        <v>348</v>
      </c>
      <c r="B249" s="24" t="s">
        <v>349</v>
      </c>
      <c r="C249" s="24"/>
      <c r="D249" s="25"/>
      <c r="E249" s="25"/>
      <c r="F249" s="26"/>
    </row>
    <row r="250" spans="1:258" ht="24.75" thickBot="1" x14ac:dyDescent="0.25">
      <c r="A250" s="27" t="s">
        <v>350</v>
      </c>
      <c r="B250" s="24" t="s">
        <v>212</v>
      </c>
      <c r="C250" s="24"/>
      <c r="D250" s="25"/>
      <c r="E250" s="25"/>
      <c r="F250" s="26"/>
    </row>
    <row r="251" spans="1:258" thickBot="1" x14ac:dyDescent="0.25">
      <c r="A251" s="27" t="s">
        <v>351</v>
      </c>
      <c r="B251" s="24" t="s">
        <v>214</v>
      </c>
      <c r="C251" s="24" t="s">
        <v>16</v>
      </c>
      <c r="D251" s="25">
        <v>300</v>
      </c>
      <c r="E251" s="25">
        <v>535</v>
      </c>
      <c r="F251" s="26">
        <f>E251*D251</f>
        <v>160500</v>
      </c>
    </row>
    <row r="252" spans="1:258" thickBot="1" x14ac:dyDescent="0.25">
      <c r="A252" s="27" t="s">
        <v>352</v>
      </c>
      <c r="B252" s="24" t="s">
        <v>216</v>
      </c>
      <c r="C252" s="24" t="s">
        <v>16</v>
      </c>
      <c r="D252" s="25">
        <v>300</v>
      </c>
      <c r="E252" s="25">
        <v>242</v>
      </c>
      <c r="F252" s="26">
        <f>E252*D252</f>
        <v>72600</v>
      </c>
    </row>
    <row r="253" spans="1:258" thickBot="1" x14ac:dyDescent="0.25">
      <c r="A253" s="27" t="s">
        <v>353</v>
      </c>
      <c r="B253" s="24" t="s">
        <v>218</v>
      </c>
      <c r="C253" s="24" t="s">
        <v>219</v>
      </c>
      <c r="D253" s="25">
        <v>4</v>
      </c>
      <c r="E253" s="25">
        <v>1970</v>
      </c>
      <c r="F253" s="26">
        <f>E253*D253</f>
        <v>7880</v>
      </c>
    </row>
    <row r="254" spans="1:258" thickBot="1" x14ac:dyDescent="0.25">
      <c r="A254" s="27" t="s">
        <v>354</v>
      </c>
      <c r="B254" s="24" t="s">
        <v>221</v>
      </c>
      <c r="C254" s="24" t="s">
        <v>219</v>
      </c>
      <c r="D254" s="25">
        <v>3</v>
      </c>
      <c r="E254" s="25">
        <v>4550</v>
      </c>
      <c r="F254" s="26">
        <f>E254*D254</f>
        <v>13650</v>
      </c>
    </row>
    <row r="255" spans="1:258" thickBot="1" x14ac:dyDescent="0.25">
      <c r="A255" s="27" t="s">
        <v>355</v>
      </c>
      <c r="B255" s="24" t="s">
        <v>223</v>
      </c>
      <c r="C255" s="24" t="s">
        <v>219</v>
      </c>
      <c r="D255" s="25">
        <v>4</v>
      </c>
      <c r="E255" s="25">
        <v>2680</v>
      </c>
      <c r="F255" s="26">
        <f>E255*D255</f>
        <v>10720</v>
      </c>
    </row>
    <row r="256" spans="1:258" s="7" customFormat="1" hidden="1" thickBot="1" x14ac:dyDescent="0.25">
      <c r="A256" s="28"/>
      <c r="B256" s="29" t="s">
        <v>356</v>
      </c>
      <c r="C256" s="30"/>
      <c r="D256" s="31"/>
      <c r="E256" s="31"/>
      <c r="F256" s="32">
        <f>SUM(F251:F255)</f>
        <v>265350</v>
      </c>
      <c r="G256" s="8"/>
      <c r="H256" s="8"/>
      <c r="I256" s="8"/>
      <c r="J256" s="8"/>
      <c r="K256" s="8"/>
      <c r="L256" s="8"/>
      <c r="M256" s="8"/>
      <c r="N256" s="8"/>
      <c r="O256" s="8"/>
      <c r="P256" s="8"/>
      <c r="Q256" s="8"/>
      <c r="R256" s="8"/>
      <c r="S256" s="8"/>
      <c r="T256" s="8"/>
      <c r="U256" s="8"/>
      <c r="V256" s="8"/>
      <c r="W256" s="8"/>
      <c r="X256" s="8"/>
      <c r="Y256" s="8"/>
      <c r="Z256" s="8"/>
      <c r="AA256" s="8"/>
      <c r="AB256" s="8"/>
      <c r="AC256" s="8"/>
      <c r="IW256" s="9"/>
      <c r="IX256" s="10"/>
    </row>
    <row r="257" spans="1:258" s="7" customFormat="1" hidden="1" thickBot="1" x14ac:dyDescent="0.25">
      <c r="A257" s="28"/>
      <c r="B257" s="29" t="s">
        <v>357</v>
      </c>
      <c r="C257" s="30"/>
      <c r="D257" s="31"/>
      <c r="E257" s="33">
        <v>0</v>
      </c>
      <c r="F257" s="32"/>
      <c r="G257" s="8"/>
      <c r="H257" s="8"/>
      <c r="I257" s="8"/>
      <c r="J257" s="8"/>
      <c r="K257" s="8"/>
      <c r="L257" s="8"/>
      <c r="M257" s="8"/>
      <c r="N257" s="8"/>
      <c r="O257" s="8"/>
      <c r="P257" s="8"/>
      <c r="Q257" s="8"/>
      <c r="R257" s="8"/>
      <c r="S257" s="8"/>
      <c r="T257" s="8"/>
      <c r="U257" s="8"/>
      <c r="V257" s="8"/>
      <c r="W257" s="8"/>
      <c r="X257" s="8"/>
      <c r="Y257" s="8"/>
      <c r="Z257" s="8"/>
      <c r="AA257" s="8"/>
      <c r="AB257" s="8"/>
      <c r="AC257" s="8"/>
      <c r="IW257" s="9"/>
      <c r="IX257" s="10"/>
    </row>
    <row r="258" spans="1:258" s="7" customFormat="1" thickBot="1" x14ac:dyDescent="0.25">
      <c r="A258" s="34"/>
      <c r="B258" s="29" t="s">
        <v>358</v>
      </c>
      <c r="C258" s="30"/>
      <c r="D258" s="31"/>
      <c r="E258" s="31"/>
      <c r="F258" s="32">
        <f>F256</f>
        <v>265350</v>
      </c>
      <c r="G258" s="8"/>
      <c r="H258" s="8"/>
      <c r="I258" s="8"/>
      <c r="J258" s="8"/>
      <c r="K258" s="8"/>
      <c r="L258" s="8"/>
      <c r="M258" s="8"/>
      <c r="N258" s="8"/>
      <c r="O258" s="8"/>
      <c r="P258" s="8"/>
      <c r="Q258" s="8"/>
      <c r="R258" s="8"/>
      <c r="S258" s="8"/>
      <c r="T258" s="8"/>
      <c r="U258" s="8"/>
      <c r="V258" s="8"/>
      <c r="W258" s="8"/>
      <c r="X258" s="8"/>
      <c r="Y258" s="8"/>
      <c r="Z258" s="8"/>
      <c r="AA258" s="8"/>
      <c r="AB258" s="8"/>
      <c r="AC258" s="8"/>
      <c r="IW258" s="9"/>
      <c r="IX258" s="10"/>
    </row>
    <row r="259" spans="1:258" thickBot="1" x14ac:dyDescent="0.25">
      <c r="A259" s="23" t="s">
        <v>359</v>
      </c>
      <c r="B259" s="24" t="s">
        <v>228</v>
      </c>
      <c r="C259" s="24"/>
      <c r="D259" s="25"/>
      <c r="E259" s="25"/>
      <c r="F259" s="26"/>
    </row>
    <row r="260" spans="1:258" s="7" customFormat="1" hidden="1" thickBot="1" x14ac:dyDescent="0.25">
      <c r="A260" s="28"/>
      <c r="B260" s="35" t="s">
        <v>360</v>
      </c>
      <c r="C260" s="30"/>
      <c r="D260" s="31"/>
      <c r="E260" s="31"/>
      <c r="F260" s="32">
        <f>SUM(F258)</f>
        <v>265350</v>
      </c>
      <c r="G260" s="8"/>
      <c r="H260" s="8"/>
      <c r="I260" s="8"/>
      <c r="J260" s="8"/>
      <c r="K260" s="8"/>
      <c r="L260" s="8"/>
      <c r="M260" s="8"/>
      <c r="N260" s="8"/>
      <c r="O260" s="8"/>
      <c r="P260" s="8"/>
      <c r="Q260" s="8"/>
      <c r="R260" s="8"/>
      <c r="S260" s="8"/>
      <c r="T260" s="8"/>
      <c r="U260" s="8"/>
      <c r="V260" s="8"/>
      <c r="W260" s="8"/>
      <c r="X260" s="8"/>
      <c r="Y260" s="8"/>
      <c r="Z260" s="8"/>
      <c r="AA260" s="8"/>
      <c r="AB260" s="8"/>
      <c r="AC260" s="8"/>
      <c r="IW260" s="9"/>
      <c r="IX260" s="10"/>
    </row>
    <row r="261" spans="1:258" s="7" customFormat="1" hidden="1" thickBot="1" x14ac:dyDescent="0.25">
      <c r="A261" s="28"/>
      <c r="B261" s="35" t="s">
        <v>361</v>
      </c>
      <c r="C261" s="30"/>
      <c r="D261" s="31"/>
      <c r="E261" s="36">
        <v>0</v>
      </c>
      <c r="F261" s="32"/>
      <c r="G261" s="8"/>
      <c r="H261" s="8"/>
      <c r="I261" s="8"/>
      <c r="J261" s="8"/>
      <c r="K261" s="8"/>
      <c r="L261" s="8"/>
      <c r="M261" s="8"/>
      <c r="N261" s="8"/>
      <c r="O261" s="8"/>
      <c r="P261" s="8"/>
      <c r="Q261" s="8"/>
      <c r="R261" s="8"/>
      <c r="S261" s="8"/>
      <c r="T261" s="8"/>
      <c r="U261" s="8"/>
      <c r="V261" s="8"/>
      <c r="W261" s="8"/>
      <c r="X261" s="8"/>
      <c r="Y261" s="8"/>
      <c r="Z261" s="8"/>
      <c r="AA261" s="8"/>
      <c r="AB261" s="8"/>
      <c r="AC261" s="8"/>
      <c r="IW261" s="9"/>
      <c r="IX261" s="10"/>
    </row>
    <row r="262" spans="1:258" s="7" customFormat="1" thickBot="1" x14ac:dyDescent="0.25">
      <c r="A262" s="34"/>
      <c r="B262" s="35" t="s">
        <v>362</v>
      </c>
      <c r="C262" s="30"/>
      <c r="D262" s="31"/>
      <c r="E262" s="31"/>
      <c r="F262" s="32">
        <f>(F260)</f>
        <v>265350</v>
      </c>
      <c r="G262" s="8"/>
      <c r="H262" s="8"/>
      <c r="I262" s="8"/>
      <c r="J262" s="8"/>
      <c r="K262" s="8"/>
      <c r="L262" s="8"/>
      <c r="M262" s="8"/>
      <c r="N262" s="8"/>
      <c r="O262" s="8"/>
      <c r="P262" s="8"/>
      <c r="Q262" s="8"/>
      <c r="R262" s="8"/>
      <c r="S262" s="8"/>
      <c r="T262" s="8"/>
      <c r="U262" s="8"/>
      <c r="V262" s="8"/>
      <c r="W262" s="8"/>
      <c r="X262" s="8"/>
      <c r="Y262" s="8"/>
      <c r="Z262" s="8"/>
      <c r="AA262" s="8"/>
      <c r="AB262" s="8"/>
      <c r="AC262" s="8"/>
      <c r="IW262" s="9"/>
      <c r="IX262" s="10"/>
    </row>
    <row r="263" spans="1:258" s="7" customFormat="1" thickBot="1" x14ac:dyDescent="0.25">
      <c r="A263" s="28"/>
      <c r="B263" s="37" t="s">
        <v>363</v>
      </c>
      <c r="C263" s="30"/>
      <c r="D263" s="31"/>
      <c r="E263" s="31"/>
      <c r="F263" s="32">
        <f>SUM(F154,F172,F236,F247,F262)</f>
        <v>2437400</v>
      </c>
      <c r="G263" s="8"/>
      <c r="H263" s="8"/>
      <c r="I263" s="8"/>
      <c r="J263" s="8"/>
      <c r="K263" s="8"/>
      <c r="L263" s="8"/>
      <c r="M263" s="8"/>
      <c r="N263" s="8"/>
      <c r="O263" s="8"/>
      <c r="P263" s="8"/>
      <c r="Q263" s="8"/>
      <c r="R263" s="8"/>
      <c r="S263" s="8"/>
      <c r="T263" s="8"/>
      <c r="U263" s="8"/>
      <c r="V263" s="8"/>
      <c r="W263" s="8"/>
      <c r="X263" s="8"/>
      <c r="Y263" s="8"/>
      <c r="Z263" s="8"/>
      <c r="AA263" s="8"/>
      <c r="AB263" s="8"/>
      <c r="AC263" s="8"/>
      <c r="IW263" s="9"/>
      <c r="IX263" s="10"/>
    </row>
    <row r="264" spans="1:258" s="7" customFormat="1" thickBot="1" x14ac:dyDescent="0.25">
      <c r="A264" s="28"/>
      <c r="B264" s="37" t="s">
        <v>364</v>
      </c>
      <c r="C264" s="30"/>
      <c r="D264" s="31"/>
      <c r="E264" s="15">
        <v>0</v>
      </c>
      <c r="F264" s="32">
        <f>(F263*E264)</f>
        <v>0</v>
      </c>
      <c r="G264" s="8"/>
      <c r="H264" s="8"/>
      <c r="I264" s="8"/>
      <c r="J264" s="8"/>
      <c r="K264" s="8"/>
      <c r="L264" s="8"/>
      <c r="M264" s="8"/>
      <c r="N264" s="8"/>
      <c r="O264" s="8"/>
      <c r="P264" s="8"/>
      <c r="Q264" s="8"/>
      <c r="R264" s="8"/>
      <c r="S264" s="8"/>
      <c r="T264" s="8"/>
      <c r="U264" s="8"/>
      <c r="V264" s="8"/>
      <c r="W264" s="8"/>
      <c r="X264" s="8"/>
      <c r="Y264" s="8"/>
      <c r="Z264" s="8"/>
      <c r="AA264" s="8"/>
      <c r="AB264" s="8"/>
      <c r="AC264" s="8"/>
      <c r="IW264" s="9"/>
      <c r="IX264" s="10"/>
    </row>
    <row r="265" spans="1:258" s="7" customFormat="1" thickBot="1" x14ac:dyDescent="0.25">
      <c r="A265" s="34"/>
      <c r="B265" s="37" t="s">
        <v>365</v>
      </c>
      <c r="C265" s="30"/>
      <c r="D265" s="31"/>
      <c r="E265" s="31"/>
      <c r="F265" s="32">
        <f>(F263-F264)</f>
        <v>2437400</v>
      </c>
      <c r="G265" s="8"/>
      <c r="H265" s="8"/>
      <c r="I265" s="8"/>
      <c r="J265" s="8"/>
      <c r="K265" s="8"/>
      <c r="L265" s="8"/>
      <c r="M265" s="8"/>
      <c r="N265" s="8"/>
      <c r="O265" s="8"/>
      <c r="P265" s="8"/>
      <c r="Q265" s="8"/>
      <c r="R265" s="8"/>
      <c r="S265" s="8"/>
      <c r="T265" s="8"/>
      <c r="U265" s="8"/>
      <c r="V265" s="8"/>
      <c r="W265" s="8"/>
      <c r="X265" s="8"/>
      <c r="Y265" s="8"/>
      <c r="Z265" s="8"/>
      <c r="AA265" s="8"/>
      <c r="AB265" s="8"/>
      <c r="AC265" s="8"/>
      <c r="IW265" s="9"/>
      <c r="IX265" s="10"/>
    </row>
    <row r="266" spans="1:258" thickBot="1" x14ac:dyDescent="0.25">
      <c r="A266" s="23" t="s">
        <v>366</v>
      </c>
      <c r="B266" s="24" t="s">
        <v>367</v>
      </c>
      <c r="C266" s="24"/>
      <c r="D266" s="25"/>
      <c r="E266" s="25"/>
      <c r="F266" s="26"/>
    </row>
    <row r="267" spans="1:258" thickBot="1" x14ac:dyDescent="0.25">
      <c r="A267" s="23" t="s">
        <v>368</v>
      </c>
      <c r="B267" s="24" t="s">
        <v>11</v>
      </c>
      <c r="C267" s="24"/>
      <c r="D267" s="25"/>
      <c r="E267" s="25"/>
      <c r="F267" s="26"/>
    </row>
    <row r="268" spans="1:258" thickBot="1" x14ac:dyDescent="0.25">
      <c r="A268" s="23" t="s">
        <v>369</v>
      </c>
      <c r="B268" s="24" t="s">
        <v>13</v>
      </c>
      <c r="C268" s="24"/>
      <c r="D268" s="25"/>
      <c r="E268" s="25"/>
      <c r="F268" s="26"/>
    </row>
    <row r="269" spans="1:258" ht="36.75" thickBot="1" x14ac:dyDescent="0.25">
      <c r="A269" s="27" t="s">
        <v>370</v>
      </c>
      <c r="B269" s="24" t="s">
        <v>15</v>
      </c>
      <c r="C269" s="24" t="s">
        <v>16</v>
      </c>
      <c r="D269" s="25">
        <v>15</v>
      </c>
      <c r="E269" s="25">
        <v>550</v>
      </c>
      <c r="F269" s="26">
        <f>E269*D269</f>
        <v>8250</v>
      </c>
    </row>
    <row r="270" spans="1:258" ht="36.75" thickBot="1" x14ac:dyDescent="0.25">
      <c r="A270" s="27" t="s">
        <v>371</v>
      </c>
      <c r="B270" s="24" t="s">
        <v>18</v>
      </c>
      <c r="C270" s="24" t="s">
        <v>16</v>
      </c>
      <c r="D270" s="25">
        <v>3</v>
      </c>
      <c r="E270" s="25">
        <v>860</v>
      </c>
      <c r="F270" s="26">
        <f>E270*D270</f>
        <v>2580</v>
      </c>
    </row>
    <row r="271" spans="1:258" s="7" customFormat="1" hidden="1" thickBot="1" x14ac:dyDescent="0.25">
      <c r="A271" s="28"/>
      <c r="B271" s="29" t="s">
        <v>372</v>
      </c>
      <c r="C271" s="30"/>
      <c r="D271" s="31"/>
      <c r="E271" s="31"/>
      <c r="F271" s="32">
        <f>SUM(F269:F270)</f>
        <v>10830</v>
      </c>
      <c r="G271" s="8"/>
      <c r="H271" s="8"/>
      <c r="I271" s="8"/>
      <c r="J271" s="8"/>
      <c r="K271" s="8"/>
      <c r="L271" s="8"/>
      <c r="M271" s="8"/>
      <c r="N271" s="8"/>
      <c r="O271" s="8"/>
      <c r="P271" s="8"/>
      <c r="Q271" s="8"/>
      <c r="R271" s="8"/>
      <c r="S271" s="8"/>
      <c r="T271" s="8"/>
      <c r="U271" s="8"/>
      <c r="V271" s="8"/>
      <c r="W271" s="8"/>
      <c r="X271" s="8"/>
      <c r="Y271" s="8"/>
      <c r="Z271" s="8"/>
      <c r="AA271" s="8"/>
      <c r="AB271" s="8"/>
      <c r="AC271" s="8"/>
      <c r="IW271" s="9"/>
      <c r="IX271" s="10"/>
    </row>
    <row r="272" spans="1:258" s="7" customFormat="1" hidden="1" thickBot="1" x14ac:dyDescent="0.25">
      <c r="A272" s="28"/>
      <c r="B272" s="29" t="s">
        <v>373</v>
      </c>
      <c r="C272" s="30"/>
      <c r="D272" s="31"/>
      <c r="E272" s="33">
        <v>0</v>
      </c>
      <c r="F272" s="32"/>
      <c r="G272" s="8"/>
      <c r="H272" s="8"/>
      <c r="I272" s="8"/>
      <c r="J272" s="8"/>
      <c r="K272" s="8"/>
      <c r="L272" s="8"/>
      <c r="M272" s="8"/>
      <c r="N272" s="8"/>
      <c r="O272" s="8"/>
      <c r="P272" s="8"/>
      <c r="Q272" s="8"/>
      <c r="R272" s="8"/>
      <c r="S272" s="8"/>
      <c r="T272" s="8"/>
      <c r="U272" s="8"/>
      <c r="V272" s="8"/>
      <c r="W272" s="8"/>
      <c r="X272" s="8"/>
      <c r="Y272" s="8"/>
      <c r="Z272" s="8"/>
      <c r="AA272" s="8"/>
      <c r="AB272" s="8"/>
      <c r="AC272" s="8"/>
      <c r="IW272" s="9"/>
      <c r="IX272" s="10"/>
    </row>
    <row r="273" spans="1:258" s="7" customFormat="1" thickBot="1" x14ac:dyDescent="0.25">
      <c r="A273" s="34"/>
      <c r="B273" s="29" t="s">
        <v>374</v>
      </c>
      <c r="C273" s="30"/>
      <c r="D273" s="31"/>
      <c r="E273" s="31"/>
      <c r="F273" s="32">
        <f>F271</f>
        <v>10830</v>
      </c>
      <c r="G273" s="8"/>
      <c r="H273" s="8"/>
      <c r="I273" s="8"/>
      <c r="J273" s="8"/>
      <c r="K273" s="8"/>
      <c r="L273" s="8"/>
      <c r="M273" s="8"/>
      <c r="N273" s="8"/>
      <c r="O273" s="8"/>
      <c r="P273" s="8"/>
      <c r="Q273" s="8"/>
      <c r="R273" s="8"/>
      <c r="S273" s="8"/>
      <c r="T273" s="8"/>
      <c r="U273" s="8"/>
      <c r="V273" s="8"/>
      <c r="W273" s="8"/>
      <c r="X273" s="8"/>
      <c r="Y273" s="8"/>
      <c r="Z273" s="8"/>
      <c r="AA273" s="8"/>
      <c r="AB273" s="8"/>
      <c r="AC273" s="8"/>
      <c r="IW273" s="9"/>
      <c r="IX273" s="10"/>
    </row>
    <row r="274" spans="1:258" s="7" customFormat="1" hidden="1" thickBot="1" x14ac:dyDescent="0.25">
      <c r="A274" s="28"/>
      <c r="B274" s="35" t="s">
        <v>375</v>
      </c>
      <c r="C274" s="30"/>
      <c r="D274" s="31"/>
      <c r="E274" s="31"/>
      <c r="F274" s="32">
        <f>SUM(F273)</f>
        <v>10830</v>
      </c>
      <c r="G274" s="8"/>
      <c r="H274" s="8"/>
      <c r="I274" s="8"/>
      <c r="J274" s="8"/>
      <c r="K274" s="8"/>
      <c r="L274" s="8"/>
      <c r="M274" s="8"/>
      <c r="N274" s="8"/>
      <c r="O274" s="8"/>
      <c r="P274" s="8"/>
      <c r="Q274" s="8"/>
      <c r="R274" s="8"/>
      <c r="S274" s="8"/>
      <c r="T274" s="8"/>
      <c r="U274" s="8"/>
      <c r="V274" s="8"/>
      <c r="W274" s="8"/>
      <c r="X274" s="8"/>
      <c r="Y274" s="8"/>
      <c r="Z274" s="8"/>
      <c r="AA274" s="8"/>
      <c r="AB274" s="8"/>
      <c r="AC274" s="8"/>
      <c r="IW274" s="9"/>
      <c r="IX274" s="10"/>
    </row>
    <row r="275" spans="1:258" s="7" customFormat="1" hidden="1" thickBot="1" x14ac:dyDescent="0.25">
      <c r="A275" s="28"/>
      <c r="B275" s="35" t="s">
        <v>376</v>
      </c>
      <c r="C275" s="30"/>
      <c r="D275" s="31"/>
      <c r="E275" s="36">
        <v>0</v>
      </c>
      <c r="F275" s="32"/>
      <c r="G275" s="8"/>
      <c r="H275" s="8"/>
      <c r="I275" s="8"/>
      <c r="J275" s="8"/>
      <c r="K275" s="8"/>
      <c r="L275" s="8"/>
      <c r="M275" s="8"/>
      <c r="N275" s="8"/>
      <c r="O275" s="8"/>
      <c r="P275" s="8"/>
      <c r="Q275" s="8"/>
      <c r="R275" s="8"/>
      <c r="S275" s="8"/>
      <c r="T275" s="8"/>
      <c r="U275" s="8"/>
      <c r="V275" s="8"/>
      <c r="W275" s="8"/>
      <c r="X275" s="8"/>
      <c r="Y275" s="8"/>
      <c r="Z275" s="8"/>
      <c r="AA275" s="8"/>
      <c r="AB275" s="8"/>
      <c r="AC275" s="8"/>
      <c r="IW275" s="9"/>
      <c r="IX275" s="10"/>
    </row>
    <row r="276" spans="1:258" s="7" customFormat="1" thickBot="1" x14ac:dyDescent="0.25">
      <c r="A276" s="34"/>
      <c r="B276" s="35" t="s">
        <v>377</v>
      </c>
      <c r="C276" s="30"/>
      <c r="D276" s="31"/>
      <c r="E276" s="31"/>
      <c r="F276" s="32">
        <f>(F274)</f>
        <v>10830</v>
      </c>
      <c r="G276" s="8"/>
      <c r="H276" s="8"/>
      <c r="I276" s="8"/>
      <c r="J276" s="8"/>
      <c r="K276" s="8"/>
      <c r="L276" s="8"/>
      <c r="M276" s="8"/>
      <c r="N276" s="8"/>
      <c r="O276" s="8"/>
      <c r="P276" s="8"/>
      <c r="Q276" s="8"/>
      <c r="R276" s="8"/>
      <c r="S276" s="8"/>
      <c r="T276" s="8"/>
      <c r="U276" s="8"/>
      <c r="V276" s="8"/>
      <c r="W276" s="8"/>
      <c r="X276" s="8"/>
      <c r="Y276" s="8"/>
      <c r="Z276" s="8"/>
      <c r="AA276" s="8"/>
      <c r="AB276" s="8"/>
      <c r="AC276" s="8"/>
      <c r="IW276" s="9"/>
      <c r="IX276" s="10"/>
    </row>
    <row r="277" spans="1:258" thickBot="1" x14ac:dyDescent="0.25">
      <c r="A277" s="23" t="s">
        <v>378</v>
      </c>
      <c r="B277" s="24" t="s">
        <v>26</v>
      </c>
      <c r="C277" s="24"/>
      <c r="D277" s="25"/>
      <c r="E277" s="25"/>
      <c r="F277" s="26"/>
    </row>
    <row r="278" spans="1:258" thickBot="1" x14ac:dyDescent="0.25">
      <c r="A278" s="23" t="s">
        <v>379</v>
      </c>
      <c r="B278" s="24" t="s">
        <v>28</v>
      </c>
      <c r="C278" s="24"/>
      <c r="D278" s="25"/>
      <c r="E278" s="25"/>
      <c r="F278" s="26"/>
    </row>
    <row r="279" spans="1:258" thickBot="1" x14ac:dyDescent="0.25">
      <c r="A279" s="27" t="s">
        <v>380</v>
      </c>
      <c r="B279" s="24" t="s">
        <v>30</v>
      </c>
      <c r="C279" s="24" t="s">
        <v>31</v>
      </c>
      <c r="D279" s="25">
        <v>1150</v>
      </c>
      <c r="E279" s="25">
        <v>94</v>
      </c>
      <c r="F279" s="26">
        <f>E279*D279</f>
        <v>108100</v>
      </c>
    </row>
    <row r="280" spans="1:258" thickBot="1" x14ac:dyDescent="0.25">
      <c r="A280" s="27" t="s">
        <v>381</v>
      </c>
      <c r="B280" s="24" t="s">
        <v>37</v>
      </c>
      <c r="C280" s="24" t="s">
        <v>31</v>
      </c>
      <c r="D280" s="25">
        <v>160</v>
      </c>
      <c r="E280" s="25">
        <v>102</v>
      </c>
      <c r="F280" s="26">
        <f>E280*D280</f>
        <v>16320</v>
      </c>
    </row>
    <row r="281" spans="1:258" thickBot="1" x14ac:dyDescent="0.25">
      <c r="A281" s="27" t="s">
        <v>382</v>
      </c>
      <c r="B281" s="24" t="s">
        <v>39</v>
      </c>
      <c r="C281" s="24" t="s">
        <v>31</v>
      </c>
      <c r="D281" s="25">
        <v>1150</v>
      </c>
      <c r="E281" s="25">
        <v>78</v>
      </c>
      <c r="F281" s="26">
        <f>E281*D281</f>
        <v>89700</v>
      </c>
    </row>
    <row r="282" spans="1:258" s="7" customFormat="1" hidden="1" thickBot="1" x14ac:dyDescent="0.25">
      <c r="A282" s="28"/>
      <c r="B282" s="29" t="s">
        <v>383</v>
      </c>
      <c r="C282" s="30"/>
      <c r="D282" s="31"/>
      <c r="E282" s="31"/>
      <c r="F282" s="32">
        <f>SUM(F279:F281)</f>
        <v>214120</v>
      </c>
      <c r="G282" s="8"/>
      <c r="H282" s="8"/>
      <c r="I282" s="8"/>
      <c r="J282" s="8"/>
      <c r="K282" s="8"/>
      <c r="L282" s="8"/>
      <c r="M282" s="8"/>
      <c r="N282" s="8"/>
      <c r="O282" s="8"/>
      <c r="P282" s="8"/>
      <c r="Q282" s="8"/>
      <c r="R282" s="8"/>
      <c r="S282" s="8"/>
      <c r="T282" s="8"/>
      <c r="U282" s="8"/>
      <c r="V282" s="8"/>
      <c r="W282" s="8"/>
      <c r="X282" s="8"/>
      <c r="Y282" s="8"/>
      <c r="Z282" s="8"/>
      <c r="AA282" s="8"/>
      <c r="AB282" s="8"/>
      <c r="AC282" s="8"/>
      <c r="IW282" s="9"/>
      <c r="IX282" s="10"/>
    </row>
    <row r="283" spans="1:258" s="7" customFormat="1" hidden="1" thickBot="1" x14ac:dyDescent="0.25">
      <c r="A283" s="28"/>
      <c r="B283" s="29" t="s">
        <v>384</v>
      </c>
      <c r="C283" s="30"/>
      <c r="D283" s="31"/>
      <c r="E283" s="33">
        <v>0</v>
      </c>
      <c r="F283" s="32"/>
      <c r="G283" s="8"/>
      <c r="H283" s="8"/>
      <c r="I283" s="8"/>
      <c r="J283" s="8"/>
      <c r="K283" s="8"/>
      <c r="L283" s="8"/>
      <c r="M283" s="8"/>
      <c r="N283" s="8"/>
      <c r="O283" s="8"/>
      <c r="P283" s="8"/>
      <c r="Q283" s="8"/>
      <c r="R283" s="8"/>
      <c r="S283" s="8"/>
      <c r="T283" s="8"/>
      <c r="U283" s="8"/>
      <c r="V283" s="8"/>
      <c r="W283" s="8"/>
      <c r="X283" s="8"/>
      <c r="Y283" s="8"/>
      <c r="Z283" s="8"/>
      <c r="AA283" s="8"/>
      <c r="AB283" s="8"/>
      <c r="AC283" s="8"/>
      <c r="IW283" s="9"/>
      <c r="IX283" s="10"/>
    </row>
    <row r="284" spans="1:258" s="7" customFormat="1" thickBot="1" x14ac:dyDescent="0.25">
      <c r="A284" s="34"/>
      <c r="B284" s="29" t="s">
        <v>385</v>
      </c>
      <c r="C284" s="30"/>
      <c r="D284" s="31"/>
      <c r="E284" s="31"/>
      <c r="F284" s="32">
        <f>F282</f>
        <v>214120</v>
      </c>
      <c r="G284" s="8"/>
      <c r="H284" s="8"/>
      <c r="I284" s="8"/>
      <c r="J284" s="8"/>
      <c r="K284" s="8"/>
      <c r="L284" s="8"/>
      <c r="M284" s="8"/>
      <c r="N284" s="8"/>
      <c r="O284" s="8"/>
      <c r="P284" s="8"/>
      <c r="Q284" s="8"/>
      <c r="R284" s="8"/>
      <c r="S284" s="8"/>
      <c r="T284" s="8"/>
      <c r="U284" s="8"/>
      <c r="V284" s="8"/>
      <c r="W284" s="8"/>
      <c r="X284" s="8"/>
      <c r="Y284" s="8"/>
      <c r="Z284" s="8"/>
      <c r="AA284" s="8"/>
      <c r="AB284" s="8"/>
      <c r="AC284" s="8"/>
      <c r="IW284" s="9"/>
      <c r="IX284" s="10"/>
    </row>
    <row r="285" spans="1:258" thickBot="1" x14ac:dyDescent="0.25">
      <c r="A285" s="23" t="s">
        <v>386</v>
      </c>
      <c r="B285" s="24" t="s">
        <v>44</v>
      </c>
      <c r="C285" s="24"/>
      <c r="D285" s="25"/>
      <c r="E285" s="25"/>
      <c r="F285" s="26"/>
    </row>
    <row r="286" spans="1:258" ht="24.75" thickBot="1" x14ac:dyDescent="0.25">
      <c r="A286" s="27" t="s">
        <v>387</v>
      </c>
      <c r="B286" s="24" t="s">
        <v>46</v>
      </c>
      <c r="C286" s="24" t="s">
        <v>47</v>
      </c>
      <c r="D286" s="25">
        <v>3100</v>
      </c>
      <c r="E286" s="25">
        <v>123</v>
      </c>
      <c r="F286" s="26">
        <f>E286*D286</f>
        <v>381300</v>
      </c>
    </row>
    <row r="287" spans="1:258" ht="24.75" thickBot="1" x14ac:dyDescent="0.25">
      <c r="A287" s="27" t="s">
        <v>388</v>
      </c>
      <c r="B287" s="24" t="s">
        <v>51</v>
      </c>
      <c r="C287" s="24" t="s">
        <v>47</v>
      </c>
      <c r="D287" s="25">
        <v>10</v>
      </c>
      <c r="E287" s="25">
        <v>459</v>
      </c>
      <c r="F287" s="26">
        <f>E287*D287</f>
        <v>4590</v>
      </c>
    </row>
    <row r="288" spans="1:258" s="7" customFormat="1" hidden="1" thickBot="1" x14ac:dyDescent="0.25">
      <c r="A288" s="28"/>
      <c r="B288" s="29" t="s">
        <v>389</v>
      </c>
      <c r="C288" s="30"/>
      <c r="D288" s="31"/>
      <c r="E288" s="31"/>
      <c r="F288" s="32">
        <f>SUM(F286:F287)</f>
        <v>385890</v>
      </c>
      <c r="G288" s="8"/>
      <c r="H288" s="8"/>
      <c r="I288" s="8"/>
      <c r="J288" s="8"/>
      <c r="K288" s="8"/>
      <c r="L288" s="8"/>
      <c r="M288" s="8"/>
      <c r="N288" s="8"/>
      <c r="O288" s="8"/>
      <c r="P288" s="8"/>
      <c r="Q288" s="8"/>
      <c r="R288" s="8"/>
      <c r="S288" s="8"/>
      <c r="T288" s="8"/>
      <c r="U288" s="8"/>
      <c r="V288" s="8"/>
      <c r="W288" s="8"/>
      <c r="X288" s="8"/>
      <c r="Y288" s="8"/>
      <c r="Z288" s="8"/>
      <c r="AA288" s="8"/>
      <c r="AB288" s="8"/>
      <c r="AC288" s="8"/>
      <c r="IW288" s="9"/>
      <c r="IX288" s="10"/>
    </row>
    <row r="289" spans="1:258" s="7" customFormat="1" hidden="1" thickBot="1" x14ac:dyDescent="0.25">
      <c r="A289" s="28"/>
      <c r="B289" s="29" t="s">
        <v>390</v>
      </c>
      <c r="C289" s="30"/>
      <c r="D289" s="31"/>
      <c r="E289" s="33">
        <v>0</v>
      </c>
      <c r="F289" s="32"/>
      <c r="G289" s="8"/>
      <c r="H289" s="8"/>
      <c r="I289" s="8"/>
      <c r="J289" s="8"/>
      <c r="K289" s="8"/>
      <c r="L289" s="8"/>
      <c r="M289" s="8"/>
      <c r="N289" s="8"/>
      <c r="O289" s="8"/>
      <c r="P289" s="8"/>
      <c r="Q289" s="8"/>
      <c r="R289" s="8"/>
      <c r="S289" s="8"/>
      <c r="T289" s="8"/>
      <c r="U289" s="8"/>
      <c r="V289" s="8"/>
      <c r="W289" s="8"/>
      <c r="X289" s="8"/>
      <c r="Y289" s="8"/>
      <c r="Z289" s="8"/>
      <c r="AA289" s="8"/>
      <c r="AB289" s="8"/>
      <c r="AC289" s="8"/>
      <c r="IW289" s="9"/>
      <c r="IX289" s="10"/>
    </row>
    <row r="290" spans="1:258" s="7" customFormat="1" thickBot="1" x14ac:dyDescent="0.25">
      <c r="A290" s="34"/>
      <c r="B290" s="29" t="s">
        <v>391</v>
      </c>
      <c r="C290" s="30"/>
      <c r="D290" s="31"/>
      <c r="E290" s="31"/>
      <c r="F290" s="32">
        <f>F288</f>
        <v>385890</v>
      </c>
      <c r="G290" s="8"/>
      <c r="H290" s="8"/>
      <c r="I290" s="8"/>
      <c r="J290" s="8"/>
      <c r="K290" s="8"/>
      <c r="L290" s="8"/>
      <c r="M290" s="8"/>
      <c r="N290" s="8"/>
      <c r="O290" s="8"/>
      <c r="P290" s="8"/>
      <c r="Q290" s="8"/>
      <c r="R290" s="8"/>
      <c r="S290" s="8"/>
      <c r="T290" s="8"/>
      <c r="U290" s="8"/>
      <c r="V290" s="8"/>
      <c r="W290" s="8"/>
      <c r="X290" s="8"/>
      <c r="Y290" s="8"/>
      <c r="Z290" s="8"/>
      <c r="AA290" s="8"/>
      <c r="AB290" s="8"/>
      <c r="AC290" s="8"/>
      <c r="IW290" s="9"/>
      <c r="IX290" s="10"/>
    </row>
    <row r="291" spans="1:258" s="7" customFormat="1" hidden="1" thickBot="1" x14ac:dyDescent="0.25">
      <c r="A291" s="28"/>
      <c r="B291" s="35" t="s">
        <v>392</v>
      </c>
      <c r="C291" s="30"/>
      <c r="D291" s="31"/>
      <c r="E291" s="31"/>
      <c r="F291" s="32">
        <f>SUM(F284,F290)</f>
        <v>600010</v>
      </c>
      <c r="G291" s="8"/>
      <c r="H291" s="8"/>
      <c r="I291" s="8"/>
      <c r="J291" s="8"/>
      <c r="K291" s="8"/>
      <c r="L291" s="8"/>
      <c r="M291" s="8"/>
      <c r="N291" s="8"/>
      <c r="O291" s="8"/>
      <c r="P291" s="8"/>
      <c r="Q291" s="8"/>
      <c r="R291" s="8"/>
      <c r="S291" s="8"/>
      <c r="T291" s="8"/>
      <c r="U291" s="8"/>
      <c r="V291" s="8"/>
      <c r="W291" s="8"/>
      <c r="X291" s="8"/>
      <c r="Y291" s="8"/>
      <c r="Z291" s="8"/>
      <c r="AA291" s="8"/>
      <c r="AB291" s="8"/>
      <c r="AC291" s="8"/>
      <c r="IW291" s="9"/>
      <c r="IX291" s="10"/>
    </row>
    <row r="292" spans="1:258" s="7" customFormat="1" hidden="1" thickBot="1" x14ac:dyDescent="0.25">
      <c r="A292" s="28"/>
      <c r="B292" s="35" t="s">
        <v>393</v>
      </c>
      <c r="C292" s="30"/>
      <c r="D292" s="31"/>
      <c r="E292" s="36">
        <v>0</v>
      </c>
      <c r="F292" s="32"/>
      <c r="G292" s="8"/>
      <c r="H292" s="8"/>
      <c r="I292" s="8"/>
      <c r="J292" s="8"/>
      <c r="K292" s="8"/>
      <c r="L292" s="8"/>
      <c r="M292" s="8"/>
      <c r="N292" s="8"/>
      <c r="O292" s="8"/>
      <c r="P292" s="8"/>
      <c r="Q292" s="8"/>
      <c r="R292" s="8"/>
      <c r="S292" s="8"/>
      <c r="T292" s="8"/>
      <c r="U292" s="8"/>
      <c r="V292" s="8"/>
      <c r="W292" s="8"/>
      <c r="X292" s="8"/>
      <c r="Y292" s="8"/>
      <c r="Z292" s="8"/>
      <c r="AA292" s="8"/>
      <c r="AB292" s="8"/>
      <c r="AC292" s="8"/>
      <c r="IW292" s="9"/>
      <c r="IX292" s="10"/>
    </row>
    <row r="293" spans="1:258" s="7" customFormat="1" thickBot="1" x14ac:dyDescent="0.25">
      <c r="A293" s="34"/>
      <c r="B293" s="35" t="s">
        <v>394</v>
      </c>
      <c r="C293" s="30"/>
      <c r="D293" s="31"/>
      <c r="E293" s="31"/>
      <c r="F293" s="32">
        <f>(F291)</f>
        <v>600010</v>
      </c>
      <c r="G293" s="8"/>
      <c r="H293" s="8"/>
      <c r="I293" s="8"/>
      <c r="J293" s="8"/>
      <c r="K293" s="8"/>
      <c r="L293" s="8"/>
      <c r="M293" s="8"/>
      <c r="N293" s="8"/>
      <c r="O293" s="8"/>
      <c r="P293" s="8"/>
      <c r="Q293" s="8"/>
      <c r="R293" s="8"/>
      <c r="S293" s="8"/>
      <c r="T293" s="8"/>
      <c r="U293" s="8"/>
      <c r="V293" s="8"/>
      <c r="W293" s="8"/>
      <c r="X293" s="8"/>
      <c r="Y293" s="8"/>
      <c r="Z293" s="8"/>
      <c r="AA293" s="8"/>
      <c r="AB293" s="8"/>
      <c r="AC293" s="8"/>
      <c r="IW293" s="9"/>
      <c r="IX293" s="10"/>
    </row>
    <row r="294" spans="1:258" thickBot="1" x14ac:dyDescent="0.25">
      <c r="A294" s="23" t="s">
        <v>395</v>
      </c>
      <c r="B294" s="24" t="s">
        <v>59</v>
      </c>
      <c r="C294" s="24"/>
      <c r="D294" s="25"/>
      <c r="E294" s="25"/>
      <c r="F294" s="26"/>
    </row>
    <row r="295" spans="1:258" thickBot="1" x14ac:dyDescent="0.25">
      <c r="A295" s="23" t="s">
        <v>396</v>
      </c>
      <c r="B295" s="24" t="s">
        <v>397</v>
      </c>
      <c r="C295" s="24"/>
      <c r="D295" s="25"/>
      <c r="E295" s="25"/>
      <c r="F295" s="26"/>
    </row>
    <row r="296" spans="1:258" ht="36.75" thickBot="1" x14ac:dyDescent="0.25">
      <c r="A296" s="27" t="s">
        <v>398</v>
      </c>
      <c r="B296" s="24" t="s">
        <v>63</v>
      </c>
      <c r="C296" s="24" t="s">
        <v>64</v>
      </c>
      <c r="D296" s="25">
        <v>1500</v>
      </c>
      <c r="E296" s="25">
        <v>49</v>
      </c>
      <c r="F296" s="26">
        <f t="shared" ref="F296:F309" si="2">E296*D296</f>
        <v>73500</v>
      </c>
    </row>
    <row r="297" spans="1:258" thickBot="1" x14ac:dyDescent="0.25">
      <c r="A297" s="27" t="s">
        <v>399</v>
      </c>
      <c r="B297" s="24" t="s">
        <v>66</v>
      </c>
      <c r="C297" s="24" t="s">
        <v>47</v>
      </c>
      <c r="D297" s="25">
        <v>8000</v>
      </c>
      <c r="E297" s="25">
        <v>6</v>
      </c>
      <c r="F297" s="26">
        <f t="shared" si="2"/>
        <v>48000</v>
      </c>
    </row>
    <row r="298" spans="1:258" ht="36.75" thickBot="1" x14ac:dyDescent="0.25">
      <c r="A298" s="27" t="s">
        <v>400</v>
      </c>
      <c r="B298" s="24" t="s">
        <v>68</v>
      </c>
      <c r="C298" s="24" t="s">
        <v>16</v>
      </c>
      <c r="D298" s="25">
        <v>40</v>
      </c>
      <c r="E298" s="25">
        <v>220</v>
      </c>
      <c r="F298" s="26">
        <f t="shared" si="2"/>
        <v>8800</v>
      </c>
    </row>
    <row r="299" spans="1:258" thickBot="1" x14ac:dyDescent="0.25">
      <c r="A299" s="27" t="s">
        <v>401</v>
      </c>
      <c r="B299" s="24" t="s">
        <v>70</v>
      </c>
      <c r="C299" s="24" t="s">
        <v>31</v>
      </c>
      <c r="D299" s="25">
        <v>260</v>
      </c>
      <c r="E299" s="25">
        <v>55</v>
      </c>
      <c r="F299" s="26">
        <f t="shared" si="2"/>
        <v>14300</v>
      </c>
    </row>
    <row r="300" spans="1:258" ht="36.75" thickBot="1" x14ac:dyDescent="0.25">
      <c r="A300" s="27" t="s">
        <v>402</v>
      </c>
      <c r="B300" s="24" t="s">
        <v>72</v>
      </c>
      <c r="C300" s="24" t="s">
        <v>31</v>
      </c>
      <c r="D300" s="25">
        <v>10</v>
      </c>
      <c r="E300" s="25">
        <v>114</v>
      </c>
      <c r="F300" s="26">
        <f t="shared" si="2"/>
        <v>1140</v>
      </c>
    </row>
    <row r="301" spans="1:258" ht="36.75" thickBot="1" x14ac:dyDescent="0.25">
      <c r="A301" s="27" t="s">
        <v>403</v>
      </c>
      <c r="B301" s="24" t="s">
        <v>74</v>
      </c>
      <c r="C301" s="24" t="s">
        <v>31</v>
      </c>
      <c r="D301" s="25">
        <v>10</v>
      </c>
      <c r="E301" s="25">
        <v>150</v>
      </c>
      <c r="F301" s="26">
        <f t="shared" si="2"/>
        <v>1500</v>
      </c>
    </row>
    <row r="302" spans="1:258" ht="24.75" thickBot="1" x14ac:dyDescent="0.25">
      <c r="A302" s="27" t="s">
        <v>404</v>
      </c>
      <c r="B302" s="24" t="s">
        <v>78</v>
      </c>
      <c r="C302" s="24" t="s">
        <v>16</v>
      </c>
      <c r="D302" s="25">
        <v>22</v>
      </c>
      <c r="E302" s="25">
        <v>500</v>
      </c>
      <c r="F302" s="26">
        <f t="shared" si="2"/>
        <v>11000</v>
      </c>
    </row>
    <row r="303" spans="1:258" thickBot="1" x14ac:dyDescent="0.25">
      <c r="A303" s="27" t="s">
        <v>405</v>
      </c>
      <c r="B303" s="24" t="s">
        <v>82</v>
      </c>
      <c r="C303" s="24" t="s">
        <v>16</v>
      </c>
      <c r="D303" s="25">
        <v>10</v>
      </c>
      <c r="E303" s="25">
        <v>1530</v>
      </c>
      <c r="F303" s="26">
        <f t="shared" si="2"/>
        <v>15300</v>
      </c>
    </row>
    <row r="304" spans="1:258" thickBot="1" x14ac:dyDescent="0.25">
      <c r="A304" s="27" t="s">
        <v>406</v>
      </c>
      <c r="B304" s="24" t="s">
        <v>84</v>
      </c>
      <c r="C304" s="24" t="s">
        <v>47</v>
      </c>
      <c r="D304" s="25">
        <v>3500</v>
      </c>
      <c r="E304" s="25">
        <v>12.2</v>
      </c>
      <c r="F304" s="26">
        <f t="shared" si="2"/>
        <v>42700</v>
      </c>
    </row>
    <row r="305" spans="1:258" thickBot="1" x14ac:dyDescent="0.25">
      <c r="A305" s="27" t="s">
        <v>407</v>
      </c>
      <c r="B305" s="24" t="s">
        <v>86</v>
      </c>
      <c r="C305" s="24" t="s">
        <v>47</v>
      </c>
      <c r="D305" s="25">
        <v>50</v>
      </c>
      <c r="E305" s="25">
        <v>40.799999999999997</v>
      </c>
      <c r="F305" s="26">
        <f t="shared" si="2"/>
        <v>2039.9999999999998</v>
      </c>
    </row>
    <row r="306" spans="1:258" ht="24.75" thickBot="1" x14ac:dyDescent="0.25">
      <c r="A306" s="27" t="s">
        <v>408</v>
      </c>
      <c r="B306" s="24" t="s">
        <v>90</v>
      </c>
      <c r="C306" s="24" t="s">
        <v>47</v>
      </c>
      <c r="D306" s="25">
        <v>40</v>
      </c>
      <c r="E306" s="25">
        <v>160</v>
      </c>
      <c r="F306" s="26">
        <f t="shared" si="2"/>
        <v>6400</v>
      </c>
    </row>
    <row r="307" spans="1:258" thickBot="1" x14ac:dyDescent="0.25">
      <c r="A307" s="27" t="s">
        <v>409</v>
      </c>
      <c r="B307" s="24" t="s">
        <v>92</v>
      </c>
      <c r="C307" s="24" t="s">
        <v>16</v>
      </c>
      <c r="D307" s="25">
        <v>5</v>
      </c>
      <c r="E307" s="25">
        <v>398</v>
      </c>
      <c r="F307" s="26">
        <f t="shared" si="2"/>
        <v>1990</v>
      </c>
    </row>
    <row r="308" spans="1:258" thickBot="1" x14ac:dyDescent="0.25">
      <c r="A308" s="27" t="s">
        <v>410</v>
      </c>
      <c r="B308" s="24" t="s">
        <v>94</v>
      </c>
      <c r="C308" s="24" t="s">
        <v>16</v>
      </c>
      <c r="D308" s="25">
        <v>2</v>
      </c>
      <c r="E308" s="25">
        <v>816</v>
      </c>
      <c r="F308" s="26">
        <f t="shared" si="2"/>
        <v>1632</v>
      </c>
    </row>
    <row r="309" spans="1:258" ht="24.75" thickBot="1" x14ac:dyDescent="0.25">
      <c r="A309" s="27" t="s">
        <v>411</v>
      </c>
      <c r="B309" s="24" t="s">
        <v>96</v>
      </c>
      <c r="C309" s="24" t="s">
        <v>97</v>
      </c>
      <c r="D309" s="25">
        <v>24</v>
      </c>
      <c r="E309" s="25">
        <v>1500</v>
      </c>
      <c r="F309" s="26">
        <f t="shared" si="2"/>
        <v>36000</v>
      </c>
    </row>
    <row r="310" spans="1:258" s="7" customFormat="1" hidden="1" thickBot="1" x14ac:dyDescent="0.25">
      <c r="A310" s="28"/>
      <c r="B310" s="29" t="s">
        <v>412</v>
      </c>
      <c r="C310" s="30"/>
      <c r="D310" s="31"/>
      <c r="E310" s="31"/>
      <c r="F310" s="32">
        <f>SUM(F296:F309)</f>
        <v>264302</v>
      </c>
      <c r="G310" s="8"/>
      <c r="H310" s="8"/>
      <c r="I310" s="8"/>
      <c r="J310" s="8"/>
      <c r="K310" s="8"/>
      <c r="L310" s="8"/>
      <c r="M310" s="8"/>
      <c r="N310" s="8"/>
      <c r="O310" s="8"/>
      <c r="P310" s="8"/>
      <c r="Q310" s="8"/>
      <c r="R310" s="8"/>
      <c r="S310" s="8"/>
      <c r="T310" s="8"/>
      <c r="U310" s="8"/>
      <c r="V310" s="8"/>
      <c r="W310" s="8"/>
      <c r="X310" s="8"/>
      <c r="Y310" s="8"/>
      <c r="Z310" s="8"/>
      <c r="AA310" s="8"/>
      <c r="AB310" s="8"/>
      <c r="AC310" s="8"/>
      <c r="IW310" s="9"/>
      <c r="IX310" s="10"/>
    </row>
    <row r="311" spans="1:258" s="7" customFormat="1" hidden="1" thickBot="1" x14ac:dyDescent="0.25">
      <c r="A311" s="28"/>
      <c r="B311" s="29" t="s">
        <v>413</v>
      </c>
      <c r="C311" s="30"/>
      <c r="D311" s="31"/>
      <c r="E311" s="33">
        <v>0</v>
      </c>
      <c r="F311" s="32"/>
      <c r="G311" s="8"/>
      <c r="H311" s="8"/>
      <c r="I311" s="8"/>
      <c r="J311" s="8"/>
      <c r="K311" s="8"/>
      <c r="L311" s="8"/>
      <c r="M311" s="8"/>
      <c r="N311" s="8"/>
      <c r="O311" s="8"/>
      <c r="P311" s="8"/>
      <c r="Q311" s="8"/>
      <c r="R311" s="8"/>
      <c r="S311" s="8"/>
      <c r="T311" s="8"/>
      <c r="U311" s="8"/>
      <c r="V311" s="8"/>
      <c r="W311" s="8"/>
      <c r="X311" s="8"/>
      <c r="Y311" s="8"/>
      <c r="Z311" s="8"/>
      <c r="AA311" s="8"/>
      <c r="AB311" s="8"/>
      <c r="AC311" s="8"/>
      <c r="IW311" s="9"/>
      <c r="IX311" s="10"/>
    </row>
    <row r="312" spans="1:258" s="7" customFormat="1" thickBot="1" x14ac:dyDescent="0.25">
      <c r="A312" s="34"/>
      <c r="B312" s="29" t="s">
        <v>414</v>
      </c>
      <c r="C312" s="30"/>
      <c r="D312" s="31"/>
      <c r="E312" s="31"/>
      <c r="F312" s="32">
        <f>F310</f>
        <v>264302</v>
      </c>
      <c r="G312" s="8"/>
      <c r="H312" s="8"/>
      <c r="I312" s="8"/>
      <c r="J312" s="8"/>
      <c r="K312" s="8"/>
      <c r="L312" s="8"/>
      <c r="M312" s="8"/>
      <c r="N312" s="8"/>
      <c r="O312" s="8"/>
      <c r="P312" s="8"/>
      <c r="Q312" s="8"/>
      <c r="R312" s="8"/>
      <c r="S312" s="8"/>
      <c r="T312" s="8"/>
      <c r="U312" s="8"/>
      <c r="V312" s="8"/>
      <c r="W312" s="8"/>
      <c r="X312" s="8"/>
      <c r="Y312" s="8"/>
      <c r="Z312" s="8"/>
      <c r="AA312" s="8"/>
      <c r="AB312" s="8"/>
      <c r="AC312" s="8"/>
      <c r="IW312" s="9"/>
      <c r="IX312" s="10"/>
    </row>
    <row r="313" spans="1:258" thickBot="1" x14ac:dyDescent="0.25">
      <c r="A313" s="23" t="s">
        <v>415</v>
      </c>
      <c r="B313" s="24" t="s">
        <v>416</v>
      </c>
      <c r="C313" s="24"/>
      <c r="D313" s="25"/>
      <c r="E313" s="25"/>
      <c r="F313" s="26"/>
    </row>
    <row r="314" spans="1:258" ht="24.75" thickBot="1" x14ac:dyDescent="0.25">
      <c r="A314" s="27" t="s">
        <v>417</v>
      </c>
      <c r="B314" s="24" t="s">
        <v>108</v>
      </c>
      <c r="C314" s="24" t="s">
        <v>64</v>
      </c>
      <c r="D314" s="25">
        <v>5500</v>
      </c>
      <c r="E314" s="25">
        <v>33</v>
      </c>
      <c r="F314" s="26">
        <f>E314*D314</f>
        <v>181500</v>
      </c>
    </row>
    <row r="315" spans="1:258" thickBot="1" x14ac:dyDescent="0.25">
      <c r="A315" s="27" t="s">
        <v>418</v>
      </c>
      <c r="B315" s="24" t="s">
        <v>110</v>
      </c>
      <c r="C315" s="24" t="s">
        <v>47</v>
      </c>
      <c r="D315" s="25">
        <v>7200</v>
      </c>
      <c r="E315" s="25">
        <v>8.1999999999999993</v>
      </c>
      <c r="F315" s="26">
        <f>E315*D315</f>
        <v>59039.999999999993</v>
      </c>
    </row>
    <row r="316" spans="1:258" s="7" customFormat="1" hidden="1" thickBot="1" x14ac:dyDescent="0.25">
      <c r="A316" s="28"/>
      <c r="B316" s="29" t="s">
        <v>419</v>
      </c>
      <c r="C316" s="30"/>
      <c r="D316" s="31"/>
      <c r="E316" s="31"/>
      <c r="F316" s="32">
        <f>SUM(F314:F315)</f>
        <v>240540</v>
      </c>
      <c r="G316" s="8"/>
      <c r="H316" s="8"/>
      <c r="I316" s="8"/>
      <c r="J316" s="8"/>
      <c r="K316" s="8"/>
      <c r="L316" s="8"/>
      <c r="M316" s="8"/>
      <c r="N316" s="8"/>
      <c r="O316" s="8"/>
      <c r="P316" s="8"/>
      <c r="Q316" s="8"/>
      <c r="R316" s="8"/>
      <c r="S316" s="8"/>
      <c r="T316" s="8"/>
      <c r="U316" s="8"/>
      <c r="V316" s="8"/>
      <c r="W316" s="8"/>
      <c r="X316" s="8"/>
      <c r="Y316" s="8"/>
      <c r="Z316" s="8"/>
      <c r="AA316" s="8"/>
      <c r="AB316" s="8"/>
      <c r="AC316" s="8"/>
      <c r="IW316" s="9"/>
      <c r="IX316" s="10"/>
    </row>
    <row r="317" spans="1:258" s="7" customFormat="1" hidden="1" thickBot="1" x14ac:dyDescent="0.25">
      <c r="A317" s="28"/>
      <c r="B317" s="29" t="s">
        <v>420</v>
      </c>
      <c r="C317" s="30"/>
      <c r="D317" s="31"/>
      <c r="E317" s="33">
        <v>0</v>
      </c>
      <c r="F317" s="32"/>
      <c r="G317" s="8"/>
      <c r="H317" s="8"/>
      <c r="I317" s="8"/>
      <c r="J317" s="8"/>
      <c r="K317" s="8"/>
      <c r="L317" s="8"/>
      <c r="M317" s="8"/>
      <c r="N317" s="8"/>
      <c r="O317" s="8"/>
      <c r="P317" s="8"/>
      <c r="Q317" s="8"/>
      <c r="R317" s="8"/>
      <c r="S317" s="8"/>
      <c r="T317" s="8"/>
      <c r="U317" s="8"/>
      <c r="V317" s="8"/>
      <c r="W317" s="8"/>
      <c r="X317" s="8"/>
      <c r="Y317" s="8"/>
      <c r="Z317" s="8"/>
      <c r="AA317" s="8"/>
      <c r="AB317" s="8"/>
      <c r="AC317" s="8"/>
      <c r="IW317" s="9"/>
      <c r="IX317" s="10"/>
    </row>
    <row r="318" spans="1:258" s="7" customFormat="1" thickBot="1" x14ac:dyDescent="0.25">
      <c r="A318" s="34"/>
      <c r="B318" s="29" t="s">
        <v>421</v>
      </c>
      <c r="C318" s="30"/>
      <c r="D318" s="31"/>
      <c r="E318" s="31"/>
      <c r="F318" s="32">
        <f>F316</f>
        <v>240540</v>
      </c>
      <c r="G318" s="8"/>
      <c r="H318" s="8"/>
      <c r="I318" s="8"/>
      <c r="J318" s="8"/>
      <c r="K318" s="8"/>
      <c r="L318" s="8"/>
      <c r="M318" s="8"/>
      <c r="N318" s="8"/>
      <c r="O318" s="8"/>
      <c r="P318" s="8"/>
      <c r="Q318" s="8"/>
      <c r="R318" s="8"/>
      <c r="S318" s="8"/>
      <c r="T318" s="8"/>
      <c r="U318" s="8"/>
      <c r="V318" s="8"/>
      <c r="W318" s="8"/>
      <c r="X318" s="8"/>
      <c r="Y318" s="8"/>
      <c r="Z318" s="8"/>
      <c r="AA318" s="8"/>
      <c r="AB318" s="8"/>
      <c r="AC318" s="8"/>
      <c r="IW318" s="9"/>
      <c r="IX318" s="10"/>
    </row>
    <row r="319" spans="1:258" thickBot="1" x14ac:dyDescent="0.25">
      <c r="A319" s="23" t="s">
        <v>422</v>
      </c>
      <c r="B319" s="24" t="s">
        <v>423</v>
      </c>
      <c r="C319" s="24"/>
      <c r="D319" s="25"/>
      <c r="E319" s="25"/>
      <c r="F319" s="26"/>
    </row>
    <row r="320" spans="1:258" thickBot="1" x14ac:dyDescent="0.25">
      <c r="A320" s="27" t="s">
        <v>424</v>
      </c>
      <c r="B320" s="24" t="s">
        <v>117</v>
      </c>
      <c r="C320" s="24" t="s">
        <v>64</v>
      </c>
      <c r="D320" s="25">
        <v>5000</v>
      </c>
      <c r="E320" s="25">
        <v>173</v>
      </c>
      <c r="F320" s="26">
        <f>E320*D320</f>
        <v>865000</v>
      </c>
    </row>
    <row r="321" spans="1:258" thickBot="1" x14ac:dyDescent="0.25">
      <c r="A321" s="27" t="s">
        <v>425</v>
      </c>
      <c r="B321" s="24" t="s">
        <v>119</v>
      </c>
      <c r="C321" s="24" t="s">
        <v>64</v>
      </c>
      <c r="D321" s="25">
        <v>60</v>
      </c>
      <c r="E321" s="25">
        <v>70</v>
      </c>
      <c r="F321" s="26">
        <f>E321*D321</f>
        <v>4200</v>
      </c>
    </row>
    <row r="322" spans="1:258" s="7" customFormat="1" hidden="1" thickBot="1" x14ac:dyDescent="0.25">
      <c r="A322" s="28"/>
      <c r="B322" s="29" t="s">
        <v>426</v>
      </c>
      <c r="C322" s="30"/>
      <c r="D322" s="31"/>
      <c r="E322" s="31"/>
      <c r="F322" s="32">
        <f>SUM(F320:F321)</f>
        <v>869200</v>
      </c>
      <c r="G322" s="8"/>
      <c r="H322" s="8"/>
      <c r="I322" s="8"/>
      <c r="J322" s="8"/>
      <c r="K322" s="8"/>
      <c r="L322" s="8"/>
      <c r="M322" s="8"/>
      <c r="N322" s="8"/>
      <c r="O322" s="8"/>
      <c r="P322" s="8"/>
      <c r="Q322" s="8"/>
      <c r="R322" s="8"/>
      <c r="S322" s="8"/>
      <c r="T322" s="8"/>
      <c r="U322" s="8"/>
      <c r="V322" s="8"/>
      <c r="W322" s="8"/>
      <c r="X322" s="8"/>
      <c r="Y322" s="8"/>
      <c r="Z322" s="8"/>
      <c r="AA322" s="8"/>
      <c r="AB322" s="8"/>
      <c r="AC322" s="8"/>
      <c r="IW322" s="9"/>
      <c r="IX322" s="10"/>
    </row>
    <row r="323" spans="1:258" s="7" customFormat="1" hidden="1" thickBot="1" x14ac:dyDescent="0.25">
      <c r="A323" s="28"/>
      <c r="B323" s="29" t="s">
        <v>427</v>
      </c>
      <c r="C323" s="30"/>
      <c r="D323" s="31"/>
      <c r="E323" s="33">
        <v>0</v>
      </c>
      <c r="F323" s="32"/>
      <c r="G323" s="8"/>
      <c r="H323" s="8"/>
      <c r="I323" s="8"/>
      <c r="J323" s="8"/>
      <c r="K323" s="8"/>
      <c r="L323" s="8"/>
      <c r="M323" s="8"/>
      <c r="N323" s="8"/>
      <c r="O323" s="8"/>
      <c r="P323" s="8"/>
      <c r="Q323" s="8"/>
      <c r="R323" s="8"/>
      <c r="S323" s="8"/>
      <c r="T323" s="8"/>
      <c r="U323" s="8"/>
      <c r="V323" s="8"/>
      <c r="W323" s="8"/>
      <c r="X323" s="8"/>
      <c r="Y323" s="8"/>
      <c r="Z323" s="8"/>
      <c r="AA323" s="8"/>
      <c r="AB323" s="8"/>
      <c r="AC323" s="8"/>
      <c r="IW323" s="9"/>
      <c r="IX323" s="10"/>
    </row>
    <row r="324" spans="1:258" s="7" customFormat="1" thickBot="1" x14ac:dyDescent="0.25">
      <c r="A324" s="34"/>
      <c r="B324" s="29" t="s">
        <v>428</v>
      </c>
      <c r="C324" s="30"/>
      <c r="D324" s="31"/>
      <c r="E324" s="31"/>
      <c r="F324" s="32">
        <f>F322</f>
        <v>869200</v>
      </c>
      <c r="G324" s="8"/>
      <c r="H324" s="8"/>
      <c r="I324" s="8"/>
      <c r="J324" s="8"/>
      <c r="K324" s="8"/>
      <c r="L324" s="8"/>
      <c r="M324" s="8"/>
      <c r="N324" s="8"/>
      <c r="O324" s="8"/>
      <c r="P324" s="8"/>
      <c r="Q324" s="8"/>
      <c r="R324" s="8"/>
      <c r="S324" s="8"/>
      <c r="T324" s="8"/>
      <c r="U324" s="8"/>
      <c r="V324" s="8"/>
      <c r="W324" s="8"/>
      <c r="X324" s="8"/>
      <c r="Y324" s="8"/>
      <c r="Z324" s="8"/>
      <c r="AA324" s="8"/>
      <c r="AB324" s="8"/>
      <c r="AC324" s="8"/>
      <c r="IW324" s="9"/>
      <c r="IX324" s="10"/>
    </row>
    <row r="325" spans="1:258" thickBot="1" x14ac:dyDescent="0.25">
      <c r="A325" s="23" t="s">
        <v>429</v>
      </c>
      <c r="B325" s="24" t="s">
        <v>430</v>
      </c>
      <c r="C325" s="24"/>
      <c r="D325" s="25"/>
      <c r="E325" s="25"/>
      <c r="F325" s="26"/>
    </row>
    <row r="326" spans="1:258" ht="36.75" thickBot="1" x14ac:dyDescent="0.25">
      <c r="A326" s="27" t="s">
        <v>431</v>
      </c>
      <c r="B326" s="24" t="s">
        <v>126</v>
      </c>
      <c r="C326" s="24" t="s">
        <v>47</v>
      </c>
      <c r="D326" s="25">
        <v>14400</v>
      </c>
      <c r="E326" s="25">
        <v>19</v>
      </c>
      <c r="F326" s="26">
        <f>E326*D326</f>
        <v>273600</v>
      </c>
    </row>
    <row r="327" spans="1:258" s="7" customFormat="1" hidden="1" thickBot="1" x14ac:dyDescent="0.25">
      <c r="A327" s="28"/>
      <c r="B327" s="29" t="s">
        <v>432</v>
      </c>
      <c r="C327" s="30"/>
      <c r="D327" s="31"/>
      <c r="E327" s="31"/>
      <c r="F327" s="32">
        <f>SUM(F326:F326)</f>
        <v>273600</v>
      </c>
      <c r="G327" s="8"/>
      <c r="H327" s="8"/>
      <c r="I327" s="8"/>
      <c r="J327" s="8"/>
      <c r="K327" s="8"/>
      <c r="L327" s="8"/>
      <c r="M327" s="8"/>
      <c r="N327" s="8"/>
      <c r="O327" s="8"/>
      <c r="P327" s="8"/>
      <c r="Q327" s="8"/>
      <c r="R327" s="8"/>
      <c r="S327" s="8"/>
      <c r="T327" s="8"/>
      <c r="U327" s="8"/>
      <c r="V327" s="8"/>
      <c r="W327" s="8"/>
      <c r="X327" s="8"/>
      <c r="Y327" s="8"/>
      <c r="Z327" s="8"/>
      <c r="AA327" s="8"/>
      <c r="AB327" s="8"/>
      <c r="AC327" s="8"/>
      <c r="IW327" s="9"/>
      <c r="IX327" s="10"/>
    </row>
    <row r="328" spans="1:258" s="7" customFormat="1" hidden="1" thickBot="1" x14ac:dyDescent="0.25">
      <c r="A328" s="28"/>
      <c r="B328" s="29" t="s">
        <v>433</v>
      </c>
      <c r="C328" s="30"/>
      <c r="D328" s="31"/>
      <c r="E328" s="33">
        <v>0</v>
      </c>
      <c r="F328" s="32"/>
      <c r="G328" s="8"/>
      <c r="H328" s="8"/>
      <c r="I328" s="8"/>
      <c r="J328" s="8"/>
      <c r="K328" s="8"/>
      <c r="L328" s="8"/>
      <c r="M328" s="8"/>
      <c r="N328" s="8"/>
      <c r="O328" s="8"/>
      <c r="P328" s="8"/>
      <c r="Q328" s="8"/>
      <c r="R328" s="8"/>
      <c r="S328" s="8"/>
      <c r="T328" s="8"/>
      <c r="U328" s="8"/>
      <c r="V328" s="8"/>
      <c r="W328" s="8"/>
      <c r="X328" s="8"/>
      <c r="Y328" s="8"/>
      <c r="Z328" s="8"/>
      <c r="AA328" s="8"/>
      <c r="AB328" s="8"/>
      <c r="AC328" s="8"/>
      <c r="IW328" s="9"/>
      <c r="IX328" s="10"/>
    </row>
    <row r="329" spans="1:258" s="7" customFormat="1" thickBot="1" x14ac:dyDescent="0.25">
      <c r="A329" s="34"/>
      <c r="B329" s="29" t="s">
        <v>434</v>
      </c>
      <c r="C329" s="30"/>
      <c r="D329" s="31"/>
      <c r="E329" s="31"/>
      <c r="F329" s="32">
        <f>F327</f>
        <v>273600</v>
      </c>
      <c r="G329" s="8"/>
      <c r="H329" s="8"/>
      <c r="I329" s="8"/>
      <c r="J329" s="8"/>
      <c r="K329" s="8"/>
      <c r="L329" s="8"/>
      <c r="M329" s="8"/>
      <c r="N329" s="8"/>
      <c r="O329" s="8"/>
      <c r="P329" s="8"/>
      <c r="Q329" s="8"/>
      <c r="R329" s="8"/>
      <c r="S329" s="8"/>
      <c r="T329" s="8"/>
      <c r="U329" s="8"/>
      <c r="V329" s="8"/>
      <c r="W329" s="8"/>
      <c r="X329" s="8"/>
      <c r="Y329" s="8"/>
      <c r="Z329" s="8"/>
      <c r="AA329" s="8"/>
      <c r="AB329" s="8"/>
      <c r="AC329" s="8"/>
      <c r="IW329" s="9"/>
      <c r="IX329" s="10"/>
    </row>
    <row r="330" spans="1:258" thickBot="1" x14ac:dyDescent="0.25">
      <c r="A330" s="23" t="s">
        <v>435</v>
      </c>
      <c r="B330" s="24" t="s">
        <v>436</v>
      </c>
      <c r="C330" s="24"/>
      <c r="D330" s="25"/>
      <c r="E330" s="25"/>
      <c r="F330" s="26"/>
    </row>
    <row r="331" spans="1:258" thickBot="1" x14ac:dyDescent="0.25">
      <c r="A331" s="27" t="s">
        <v>437</v>
      </c>
      <c r="B331" s="24" t="s">
        <v>133</v>
      </c>
      <c r="C331" s="24" t="s">
        <v>47</v>
      </c>
      <c r="D331" s="25">
        <v>4000</v>
      </c>
      <c r="E331" s="25">
        <v>2.2999999999999998</v>
      </c>
      <c r="F331" s="26">
        <f>E331*D331</f>
        <v>9200</v>
      </c>
    </row>
    <row r="332" spans="1:258" thickBot="1" x14ac:dyDescent="0.25">
      <c r="A332" s="27" t="s">
        <v>438</v>
      </c>
      <c r="B332" s="24" t="s">
        <v>135</v>
      </c>
      <c r="C332" s="24" t="s">
        <v>47</v>
      </c>
      <c r="D332" s="25">
        <v>4000</v>
      </c>
      <c r="E332" s="25">
        <v>2.1</v>
      </c>
      <c r="F332" s="26">
        <f>E332*D332</f>
        <v>8400</v>
      </c>
    </row>
    <row r="333" spans="1:258" ht="24.75" thickBot="1" x14ac:dyDescent="0.25">
      <c r="A333" s="27" t="s">
        <v>439</v>
      </c>
      <c r="B333" s="24" t="s">
        <v>137</v>
      </c>
      <c r="C333" s="24" t="s">
        <v>47</v>
      </c>
      <c r="D333" s="25">
        <v>4000</v>
      </c>
      <c r="E333" s="25">
        <v>49</v>
      </c>
      <c r="F333" s="26">
        <f>E333*D333</f>
        <v>196000</v>
      </c>
    </row>
    <row r="334" spans="1:258" ht="24.75" thickBot="1" x14ac:dyDescent="0.25">
      <c r="A334" s="27" t="s">
        <v>440</v>
      </c>
      <c r="B334" s="24" t="s">
        <v>310</v>
      </c>
      <c r="C334" s="24" t="s">
        <v>47</v>
      </c>
      <c r="D334" s="25">
        <v>1800</v>
      </c>
      <c r="E334" s="25">
        <v>48</v>
      </c>
      <c r="F334" s="26">
        <f>E334*D334</f>
        <v>86400</v>
      </c>
    </row>
    <row r="335" spans="1:258" ht="24.75" thickBot="1" x14ac:dyDescent="0.25">
      <c r="A335" s="27" t="s">
        <v>441</v>
      </c>
      <c r="B335" s="24" t="s">
        <v>139</v>
      </c>
      <c r="C335" s="24" t="s">
        <v>47</v>
      </c>
      <c r="D335" s="25">
        <v>4000</v>
      </c>
      <c r="E335" s="25">
        <v>69</v>
      </c>
      <c r="F335" s="26">
        <f>E335*D335</f>
        <v>276000</v>
      </c>
    </row>
    <row r="336" spans="1:258" s="7" customFormat="1" hidden="1" thickBot="1" x14ac:dyDescent="0.25">
      <c r="A336" s="28"/>
      <c r="B336" s="29" t="s">
        <v>442</v>
      </c>
      <c r="C336" s="30"/>
      <c r="D336" s="31"/>
      <c r="E336" s="31"/>
      <c r="F336" s="32">
        <f>SUM(F331:F335)</f>
        <v>576000</v>
      </c>
      <c r="G336" s="8"/>
      <c r="H336" s="8"/>
      <c r="I336" s="8"/>
      <c r="J336" s="8"/>
      <c r="K336" s="8"/>
      <c r="L336" s="8"/>
      <c r="M336" s="8"/>
      <c r="N336" s="8"/>
      <c r="O336" s="8"/>
      <c r="P336" s="8"/>
      <c r="Q336" s="8"/>
      <c r="R336" s="8"/>
      <c r="S336" s="8"/>
      <c r="T336" s="8"/>
      <c r="U336" s="8"/>
      <c r="V336" s="8"/>
      <c r="W336" s="8"/>
      <c r="X336" s="8"/>
      <c r="Y336" s="8"/>
      <c r="Z336" s="8"/>
      <c r="AA336" s="8"/>
      <c r="AB336" s="8"/>
      <c r="AC336" s="8"/>
      <c r="IW336" s="9"/>
      <c r="IX336" s="10"/>
    </row>
    <row r="337" spans="1:258" s="7" customFormat="1" hidden="1" thickBot="1" x14ac:dyDescent="0.25">
      <c r="A337" s="28"/>
      <c r="B337" s="29" t="s">
        <v>443</v>
      </c>
      <c r="C337" s="30"/>
      <c r="D337" s="31"/>
      <c r="E337" s="33">
        <v>0</v>
      </c>
      <c r="F337" s="32"/>
      <c r="G337" s="8"/>
      <c r="H337" s="8"/>
      <c r="I337" s="8"/>
      <c r="J337" s="8"/>
      <c r="K337" s="8"/>
      <c r="L337" s="8"/>
      <c r="M337" s="8"/>
      <c r="N337" s="8"/>
      <c r="O337" s="8"/>
      <c r="P337" s="8"/>
      <c r="Q337" s="8"/>
      <c r="R337" s="8"/>
      <c r="S337" s="8"/>
      <c r="T337" s="8"/>
      <c r="U337" s="8"/>
      <c r="V337" s="8"/>
      <c r="W337" s="8"/>
      <c r="X337" s="8"/>
      <c r="Y337" s="8"/>
      <c r="Z337" s="8"/>
      <c r="AA337" s="8"/>
      <c r="AB337" s="8"/>
      <c r="AC337" s="8"/>
      <c r="IW337" s="9"/>
      <c r="IX337" s="10"/>
    </row>
    <row r="338" spans="1:258" s="7" customFormat="1" thickBot="1" x14ac:dyDescent="0.25">
      <c r="A338" s="34"/>
      <c r="B338" s="29" t="s">
        <v>444</v>
      </c>
      <c r="C338" s="30"/>
      <c r="D338" s="31"/>
      <c r="E338" s="31"/>
      <c r="F338" s="32">
        <f>F336</f>
        <v>576000</v>
      </c>
      <c r="G338" s="8"/>
      <c r="H338" s="8"/>
      <c r="I338" s="8"/>
      <c r="J338" s="8"/>
      <c r="K338" s="8"/>
      <c r="L338" s="8"/>
      <c r="M338" s="8"/>
      <c r="N338" s="8"/>
      <c r="O338" s="8"/>
      <c r="P338" s="8"/>
      <c r="Q338" s="8"/>
      <c r="R338" s="8"/>
      <c r="S338" s="8"/>
      <c r="T338" s="8"/>
      <c r="U338" s="8"/>
      <c r="V338" s="8"/>
      <c r="W338" s="8"/>
      <c r="X338" s="8"/>
      <c r="Y338" s="8"/>
      <c r="Z338" s="8"/>
      <c r="AA338" s="8"/>
      <c r="AB338" s="8"/>
      <c r="AC338" s="8"/>
      <c r="IW338" s="9"/>
      <c r="IX338" s="10"/>
    </row>
    <row r="339" spans="1:258" thickBot="1" x14ac:dyDescent="0.25">
      <c r="A339" s="23" t="s">
        <v>445</v>
      </c>
      <c r="B339" s="24" t="s">
        <v>144</v>
      </c>
      <c r="C339" s="24"/>
      <c r="D339" s="25"/>
      <c r="E339" s="25"/>
      <c r="F339" s="26"/>
    </row>
    <row r="340" spans="1:258" thickBot="1" x14ac:dyDescent="0.25">
      <c r="A340" s="23" t="s">
        <v>446</v>
      </c>
      <c r="B340" s="24" t="s">
        <v>146</v>
      </c>
      <c r="C340" s="24"/>
      <c r="D340" s="25"/>
      <c r="E340" s="25"/>
      <c r="F340" s="26"/>
    </row>
    <row r="341" spans="1:258" thickBot="1" x14ac:dyDescent="0.25">
      <c r="A341" s="23" t="s">
        <v>447</v>
      </c>
      <c r="B341" s="24" t="s">
        <v>148</v>
      </c>
      <c r="C341" s="24"/>
      <c r="D341" s="25"/>
      <c r="E341" s="25"/>
      <c r="F341" s="26"/>
    </row>
    <row r="342" spans="1:258" thickBot="1" x14ac:dyDescent="0.25">
      <c r="A342" s="23" t="s">
        <v>448</v>
      </c>
      <c r="B342" s="24" t="s">
        <v>150</v>
      </c>
      <c r="C342" s="24"/>
      <c r="D342" s="25"/>
      <c r="E342" s="25"/>
      <c r="F342" s="26"/>
    </row>
    <row r="343" spans="1:258" thickBot="1" x14ac:dyDescent="0.25">
      <c r="A343" s="23" t="s">
        <v>449</v>
      </c>
      <c r="B343" s="24" t="s">
        <v>152</v>
      </c>
      <c r="C343" s="24"/>
      <c r="D343" s="25"/>
      <c r="E343" s="25"/>
      <c r="F343" s="26"/>
    </row>
    <row r="344" spans="1:258" thickBot="1" x14ac:dyDescent="0.25">
      <c r="A344" s="23" t="s">
        <v>450</v>
      </c>
      <c r="B344" s="24" t="s">
        <v>154</v>
      </c>
      <c r="C344" s="24"/>
      <c r="D344" s="25"/>
      <c r="E344" s="25"/>
      <c r="F344" s="26"/>
    </row>
    <row r="345" spans="1:258" ht="24.75" thickBot="1" x14ac:dyDescent="0.25">
      <c r="A345" s="27" t="s">
        <v>451</v>
      </c>
      <c r="B345" s="24" t="s">
        <v>156</v>
      </c>
      <c r="C345" s="24" t="s">
        <v>16</v>
      </c>
      <c r="D345" s="25">
        <v>3</v>
      </c>
      <c r="E345" s="25">
        <v>2950</v>
      </c>
      <c r="F345" s="26">
        <f>E345*D345</f>
        <v>8850</v>
      </c>
    </row>
    <row r="346" spans="1:258" ht="24.75" thickBot="1" x14ac:dyDescent="0.25">
      <c r="A346" s="27" t="s">
        <v>452</v>
      </c>
      <c r="B346" s="24" t="s">
        <v>160</v>
      </c>
      <c r="C346" s="24" t="s">
        <v>16</v>
      </c>
      <c r="D346" s="25">
        <v>3</v>
      </c>
      <c r="E346" s="25">
        <v>2100</v>
      </c>
      <c r="F346" s="26">
        <f>E346*D346</f>
        <v>6300</v>
      </c>
    </row>
    <row r="347" spans="1:258" s="7" customFormat="1" hidden="1" thickBot="1" x14ac:dyDescent="0.25">
      <c r="A347" s="28"/>
      <c r="B347" s="29" t="s">
        <v>453</v>
      </c>
      <c r="C347" s="30"/>
      <c r="D347" s="31"/>
      <c r="E347" s="31"/>
      <c r="F347" s="32">
        <f>SUM(F345:F346)</f>
        <v>15150</v>
      </c>
      <c r="G347" s="8"/>
      <c r="H347" s="8"/>
      <c r="I347" s="8"/>
      <c r="J347" s="8"/>
      <c r="K347" s="8"/>
      <c r="L347" s="8"/>
      <c r="M347" s="8"/>
      <c r="N347" s="8"/>
      <c r="O347" s="8"/>
      <c r="P347" s="8"/>
      <c r="Q347" s="8"/>
      <c r="R347" s="8"/>
      <c r="S347" s="8"/>
      <c r="T347" s="8"/>
      <c r="U347" s="8"/>
      <c r="V347" s="8"/>
      <c r="W347" s="8"/>
      <c r="X347" s="8"/>
      <c r="Y347" s="8"/>
      <c r="Z347" s="8"/>
      <c r="AA347" s="8"/>
      <c r="AB347" s="8"/>
      <c r="AC347" s="8"/>
      <c r="IW347" s="9"/>
      <c r="IX347" s="10"/>
    </row>
    <row r="348" spans="1:258" s="7" customFormat="1" hidden="1" thickBot="1" x14ac:dyDescent="0.25">
      <c r="A348" s="28"/>
      <c r="B348" s="29" t="s">
        <v>454</v>
      </c>
      <c r="C348" s="30"/>
      <c r="D348" s="31"/>
      <c r="E348" s="33">
        <v>0</v>
      </c>
      <c r="F348" s="32"/>
      <c r="G348" s="8"/>
      <c r="H348" s="8"/>
      <c r="I348" s="8"/>
      <c r="J348" s="8"/>
      <c r="K348" s="8"/>
      <c r="L348" s="8"/>
      <c r="M348" s="8"/>
      <c r="N348" s="8"/>
      <c r="O348" s="8"/>
      <c r="P348" s="8"/>
      <c r="Q348" s="8"/>
      <c r="R348" s="8"/>
      <c r="S348" s="8"/>
      <c r="T348" s="8"/>
      <c r="U348" s="8"/>
      <c r="V348" s="8"/>
      <c r="W348" s="8"/>
      <c r="X348" s="8"/>
      <c r="Y348" s="8"/>
      <c r="Z348" s="8"/>
      <c r="AA348" s="8"/>
      <c r="AB348" s="8"/>
      <c r="AC348" s="8"/>
      <c r="IW348" s="9"/>
      <c r="IX348" s="10"/>
    </row>
    <row r="349" spans="1:258" s="7" customFormat="1" thickBot="1" x14ac:dyDescent="0.25">
      <c r="A349" s="34"/>
      <c r="B349" s="29" t="s">
        <v>455</v>
      </c>
      <c r="C349" s="30"/>
      <c r="D349" s="31"/>
      <c r="E349" s="31"/>
      <c r="F349" s="32">
        <f>F347</f>
        <v>15150</v>
      </c>
      <c r="G349" s="8"/>
      <c r="H349" s="8"/>
      <c r="I349" s="8"/>
      <c r="J349" s="8"/>
      <c r="K349" s="8"/>
      <c r="L349" s="8"/>
      <c r="M349" s="8"/>
      <c r="N349" s="8"/>
      <c r="O349" s="8"/>
      <c r="P349" s="8"/>
      <c r="Q349" s="8"/>
      <c r="R349" s="8"/>
      <c r="S349" s="8"/>
      <c r="T349" s="8"/>
      <c r="U349" s="8"/>
      <c r="V349" s="8"/>
      <c r="W349" s="8"/>
      <c r="X349" s="8"/>
      <c r="Y349" s="8"/>
      <c r="Z349" s="8"/>
      <c r="AA349" s="8"/>
      <c r="AB349" s="8"/>
      <c r="AC349" s="8"/>
      <c r="IW349" s="9"/>
      <c r="IX349" s="10"/>
    </row>
    <row r="350" spans="1:258" thickBot="1" x14ac:dyDescent="0.25">
      <c r="A350" s="23" t="s">
        <v>456</v>
      </c>
      <c r="B350" s="24" t="s">
        <v>165</v>
      </c>
      <c r="C350" s="24"/>
      <c r="D350" s="25"/>
      <c r="E350" s="25"/>
      <c r="F350" s="26"/>
    </row>
    <row r="351" spans="1:258" thickBot="1" x14ac:dyDescent="0.25">
      <c r="A351" s="27" t="s">
        <v>457</v>
      </c>
      <c r="B351" s="24" t="s">
        <v>167</v>
      </c>
      <c r="C351" s="24" t="s">
        <v>47</v>
      </c>
      <c r="D351" s="25">
        <v>40</v>
      </c>
      <c r="E351" s="25">
        <v>225</v>
      </c>
      <c r="F351" s="26">
        <f>E351*D351</f>
        <v>9000</v>
      </c>
    </row>
    <row r="352" spans="1:258" thickBot="1" x14ac:dyDescent="0.25">
      <c r="A352" s="27" t="s">
        <v>458</v>
      </c>
      <c r="B352" s="24" t="s">
        <v>169</v>
      </c>
      <c r="C352" s="24" t="s">
        <v>64</v>
      </c>
      <c r="D352" s="25">
        <v>12</v>
      </c>
      <c r="E352" s="25">
        <v>1990</v>
      </c>
      <c r="F352" s="26">
        <f>E352*D352</f>
        <v>23880</v>
      </c>
    </row>
    <row r="353" spans="1:258" s="7" customFormat="1" hidden="1" thickBot="1" x14ac:dyDescent="0.25">
      <c r="A353" s="28"/>
      <c r="B353" s="29" t="s">
        <v>459</v>
      </c>
      <c r="C353" s="30"/>
      <c r="D353" s="31"/>
      <c r="E353" s="31"/>
      <c r="F353" s="32">
        <f>SUM(F351:F352)</f>
        <v>32880</v>
      </c>
      <c r="G353" s="8"/>
      <c r="H353" s="8"/>
      <c r="I353" s="8"/>
      <c r="J353" s="8"/>
      <c r="K353" s="8"/>
      <c r="L353" s="8"/>
      <c r="M353" s="8"/>
      <c r="N353" s="8"/>
      <c r="O353" s="8"/>
      <c r="P353" s="8"/>
      <c r="Q353" s="8"/>
      <c r="R353" s="8"/>
      <c r="S353" s="8"/>
      <c r="T353" s="8"/>
      <c r="U353" s="8"/>
      <c r="V353" s="8"/>
      <c r="W353" s="8"/>
      <c r="X353" s="8"/>
      <c r="Y353" s="8"/>
      <c r="Z353" s="8"/>
      <c r="AA353" s="8"/>
      <c r="AB353" s="8"/>
      <c r="AC353" s="8"/>
      <c r="IW353" s="9"/>
      <c r="IX353" s="10"/>
    </row>
    <row r="354" spans="1:258" s="7" customFormat="1" hidden="1" thickBot="1" x14ac:dyDescent="0.25">
      <c r="A354" s="28"/>
      <c r="B354" s="29" t="s">
        <v>460</v>
      </c>
      <c r="C354" s="30"/>
      <c r="D354" s="31"/>
      <c r="E354" s="33">
        <v>0</v>
      </c>
      <c r="F354" s="32"/>
      <c r="G354" s="8"/>
      <c r="H354" s="8"/>
      <c r="I354" s="8"/>
      <c r="J354" s="8"/>
      <c r="K354" s="8"/>
      <c r="L354" s="8"/>
      <c r="M354" s="8"/>
      <c r="N354" s="8"/>
      <c r="O354" s="8"/>
      <c r="P354" s="8"/>
      <c r="Q354" s="8"/>
      <c r="R354" s="8"/>
      <c r="S354" s="8"/>
      <c r="T354" s="8"/>
      <c r="U354" s="8"/>
      <c r="V354" s="8"/>
      <c r="W354" s="8"/>
      <c r="X354" s="8"/>
      <c r="Y354" s="8"/>
      <c r="Z354" s="8"/>
      <c r="AA354" s="8"/>
      <c r="AB354" s="8"/>
      <c r="AC354" s="8"/>
      <c r="IW354" s="9"/>
      <c r="IX354" s="10"/>
    </row>
    <row r="355" spans="1:258" s="7" customFormat="1" thickBot="1" x14ac:dyDescent="0.25">
      <c r="A355" s="34"/>
      <c r="B355" s="29" t="s">
        <v>461</v>
      </c>
      <c r="C355" s="30"/>
      <c r="D355" s="31"/>
      <c r="E355" s="31"/>
      <c r="F355" s="32">
        <f>F353</f>
        <v>32880</v>
      </c>
      <c r="G355" s="8"/>
      <c r="H355" s="8"/>
      <c r="I355" s="8"/>
      <c r="J355" s="8"/>
      <c r="K355" s="8"/>
      <c r="L355" s="8"/>
      <c r="M355" s="8"/>
      <c r="N355" s="8"/>
      <c r="O355" s="8"/>
      <c r="P355" s="8"/>
      <c r="Q355" s="8"/>
      <c r="R355" s="8"/>
      <c r="S355" s="8"/>
      <c r="T355" s="8"/>
      <c r="U355" s="8"/>
      <c r="V355" s="8"/>
      <c r="W355" s="8"/>
      <c r="X355" s="8"/>
      <c r="Y355" s="8"/>
      <c r="Z355" s="8"/>
      <c r="AA355" s="8"/>
      <c r="AB355" s="8"/>
      <c r="AC355" s="8"/>
      <c r="IW355" s="9"/>
      <c r="IX355" s="10"/>
    </row>
    <row r="356" spans="1:258" s="7" customFormat="1" hidden="1" thickBot="1" x14ac:dyDescent="0.25">
      <c r="A356" s="28"/>
      <c r="B356" s="35" t="s">
        <v>462</v>
      </c>
      <c r="C356" s="30"/>
      <c r="D356" s="31"/>
      <c r="E356" s="31"/>
      <c r="F356" s="32">
        <f>SUM(F312,F318,F324,F329,F338,F349,F355)</f>
        <v>2271672</v>
      </c>
      <c r="G356" s="8"/>
      <c r="H356" s="8"/>
      <c r="I356" s="8"/>
      <c r="J356" s="8"/>
      <c r="K356" s="8"/>
      <c r="L356" s="8"/>
      <c r="M356" s="8"/>
      <c r="N356" s="8"/>
      <c r="O356" s="8"/>
      <c r="P356" s="8"/>
      <c r="Q356" s="8"/>
      <c r="R356" s="8"/>
      <c r="S356" s="8"/>
      <c r="T356" s="8"/>
      <c r="U356" s="8"/>
      <c r="V356" s="8"/>
      <c r="W356" s="8"/>
      <c r="X356" s="8"/>
      <c r="Y356" s="8"/>
      <c r="Z356" s="8"/>
      <c r="AA356" s="8"/>
      <c r="AB356" s="8"/>
      <c r="AC356" s="8"/>
      <c r="IW356" s="9"/>
      <c r="IX356" s="10"/>
    </row>
    <row r="357" spans="1:258" s="7" customFormat="1" hidden="1" thickBot="1" x14ac:dyDescent="0.25">
      <c r="A357" s="28"/>
      <c r="B357" s="35" t="s">
        <v>463</v>
      </c>
      <c r="C357" s="30"/>
      <c r="D357" s="31"/>
      <c r="E357" s="36">
        <v>0</v>
      </c>
      <c r="F357" s="32"/>
      <c r="G357" s="8"/>
      <c r="H357" s="8"/>
      <c r="I357" s="8"/>
      <c r="J357" s="8"/>
      <c r="K357" s="8"/>
      <c r="L357" s="8"/>
      <c r="M357" s="8"/>
      <c r="N357" s="8"/>
      <c r="O357" s="8"/>
      <c r="P357" s="8"/>
      <c r="Q357" s="8"/>
      <c r="R357" s="8"/>
      <c r="S357" s="8"/>
      <c r="T357" s="8"/>
      <c r="U357" s="8"/>
      <c r="V357" s="8"/>
      <c r="W357" s="8"/>
      <c r="X357" s="8"/>
      <c r="Y357" s="8"/>
      <c r="Z357" s="8"/>
      <c r="AA357" s="8"/>
      <c r="AB357" s="8"/>
      <c r="AC357" s="8"/>
      <c r="IW357" s="9"/>
      <c r="IX357" s="10"/>
    </row>
    <row r="358" spans="1:258" s="7" customFormat="1" thickBot="1" x14ac:dyDescent="0.25">
      <c r="A358" s="34"/>
      <c r="B358" s="35" t="s">
        <v>464</v>
      </c>
      <c r="C358" s="30"/>
      <c r="D358" s="31"/>
      <c r="E358" s="31"/>
      <c r="F358" s="32">
        <f>(F356)</f>
        <v>2271672</v>
      </c>
      <c r="G358" s="8"/>
      <c r="H358" s="8"/>
      <c r="I358" s="8"/>
      <c r="J358" s="8"/>
      <c r="K358" s="8"/>
      <c r="L358" s="8"/>
      <c r="M358" s="8"/>
      <c r="N358" s="8"/>
      <c r="O358" s="8"/>
      <c r="P358" s="8"/>
      <c r="Q358" s="8"/>
      <c r="R358" s="8"/>
      <c r="S358" s="8"/>
      <c r="T358" s="8"/>
      <c r="U358" s="8"/>
      <c r="V358" s="8"/>
      <c r="W358" s="8"/>
      <c r="X358" s="8"/>
      <c r="Y358" s="8"/>
      <c r="Z358" s="8"/>
      <c r="AA358" s="8"/>
      <c r="AB358" s="8"/>
      <c r="AC358" s="8"/>
      <c r="IW358" s="9"/>
      <c r="IX358" s="10"/>
    </row>
    <row r="359" spans="1:258" thickBot="1" x14ac:dyDescent="0.25">
      <c r="A359" s="23" t="s">
        <v>465</v>
      </c>
      <c r="B359" s="24" t="s">
        <v>177</v>
      </c>
      <c r="C359" s="24"/>
      <c r="D359" s="25"/>
      <c r="E359" s="25"/>
      <c r="F359" s="26"/>
    </row>
    <row r="360" spans="1:258" thickBot="1" x14ac:dyDescent="0.25">
      <c r="A360" s="23" t="s">
        <v>466</v>
      </c>
      <c r="B360" s="24" t="s">
        <v>467</v>
      </c>
      <c r="C360" s="24"/>
      <c r="D360" s="25"/>
      <c r="E360" s="25"/>
      <c r="F360" s="26"/>
    </row>
    <row r="361" spans="1:258" ht="24.75" thickBot="1" x14ac:dyDescent="0.25">
      <c r="A361" s="27" t="s">
        <v>468</v>
      </c>
      <c r="B361" s="24" t="s">
        <v>181</v>
      </c>
      <c r="C361" s="24" t="s">
        <v>31</v>
      </c>
      <c r="D361" s="25">
        <v>40</v>
      </c>
      <c r="E361" s="25">
        <v>540</v>
      </c>
      <c r="F361" s="26">
        <f>E361*D361</f>
        <v>21600</v>
      </c>
    </row>
    <row r="362" spans="1:258" ht="24.75" thickBot="1" x14ac:dyDescent="0.25">
      <c r="A362" s="27" t="s">
        <v>469</v>
      </c>
      <c r="B362" s="24" t="s">
        <v>187</v>
      </c>
      <c r="C362" s="24" t="s">
        <v>31</v>
      </c>
      <c r="D362" s="25">
        <v>100</v>
      </c>
      <c r="E362" s="25">
        <v>1580</v>
      </c>
      <c r="F362" s="26">
        <f>E362*D362</f>
        <v>158000</v>
      </c>
    </row>
    <row r="363" spans="1:258" s="7" customFormat="1" hidden="1" thickBot="1" x14ac:dyDescent="0.25">
      <c r="A363" s="28"/>
      <c r="B363" s="29" t="s">
        <v>470</v>
      </c>
      <c r="C363" s="30"/>
      <c r="D363" s="31"/>
      <c r="E363" s="31"/>
      <c r="F363" s="32">
        <f>SUM(F361:F362)</f>
        <v>179600</v>
      </c>
      <c r="G363" s="8"/>
      <c r="H363" s="8"/>
      <c r="I363" s="8"/>
      <c r="J363" s="8"/>
      <c r="K363" s="8"/>
      <c r="L363" s="8"/>
      <c r="M363" s="8"/>
      <c r="N363" s="8"/>
      <c r="O363" s="8"/>
      <c r="P363" s="8"/>
      <c r="Q363" s="8"/>
      <c r="R363" s="8"/>
      <c r="S363" s="8"/>
      <c r="T363" s="8"/>
      <c r="U363" s="8"/>
      <c r="V363" s="8"/>
      <c r="W363" s="8"/>
      <c r="X363" s="8"/>
      <c r="Y363" s="8"/>
      <c r="Z363" s="8"/>
      <c r="AA363" s="8"/>
      <c r="AB363" s="8"/>
      <c r="AC363" s="8"/>
      <c r="IW363" s="9"/>
      <c r="IX363" s="10"/>
    </row>
    <row r="364" spans="1:258" s="7" customFormat="1" hidden="1" thickBot="1" x14ac:dyDescent="0.25">
      <c r="A364" s="28"/>
      <c r="B364" s="29" t="s">
        <v>471</v>
      </c>
      <c r="C364" s="30"/>
      <c r="D364" s="31"/>
      <c r="E364" s="33">
        <v>0</v>
      </c>
      <c r="F364" s="32"/>
      <c r="G364" s="8"/>
      <c r="H364" s="8"/>
      <c r="I364" s="8"/>
      <c r="J364" s="8"/>
      <c r="K364" s="8"/>
      <c r="L364" s="8"/>
      <c r="M364" s="8"/>
      <c r="N364" s="8"/>
      <c r="O364" s="8"/>
      <c r="P364" s="8"/>
      <c r="Q364" s="8"/>
      <c r="R364" s="8"/>
      <c r="S364" s="8"/>
      <c r="T364" s="8"/>
      <c r="U364" s="8"/>
      <c r="V364" s="8"/>
      <c r="W364" s="8"/>
      <c r="X364" s="8"/>
      <c r="Y364" s="8"/>
      <c r="Z364" s="8"/>
      <c r="AA364" s="8"/>
      <c r="AB364" s="8"/>
      <c r="AC364" s="8"/>
      <c r="IW364" s="9"/>
      <c r="IX364" s="10"/>
    </row>
    <row r="365" spans="1:258" s="7" customFormat="1" thickBot="1" x14ac:dyDescent="0.25">
      <c r="A365" s="34"/>
      <c r="B365" s="29" t="s">
        <v>472</v>
      </c>
      <c r="C365" s="30"/>
      <c r="D365" s="31"/>
      <c r="E365" s="31"/>
      <c r="F365" s="32">
        <f>F363</f>
        <v>179600</v>
      </c>
      <c r="G365" s="8"/>
      <c r="H365" s="8"/>
      <c r="I365" s="8"/>
      <c r="J365" s="8"/>
      <c r="K365" s="8"/>
      <c r="L365" s="8"/>
      <c r="M365" s="8"/>
      <c r="N365" s="8"/>
      <c r="O365" s="8"/>
      <c r="P365" s="8"/>
      <c r="Q365" s="8"/>
      <c r="R365" s="8"/>
      <c r="S365" s="8"/>
      <c r="T365" s="8"/>
      <c r="U365" s="8"/>
      <c r="V365" s="8"/>
      <c r="W365" s="8"/>
      <c r="X365" s="8"/>
      <c r="Y365" s="8"/>
      <c r="Z365" s="8"/>
      <c r="AA365" s="8"/>
      <c r="AB365" s="8"/>
      <c r="AC365" s="8"/>
      <c r="IW365" s="9"/>
      <c r="IX365" s="10"/>
    </row>
    <row r="366" spans="1:258" thickBot="1" x14ac:dyDescent="0.25">
      <c r="A366" s="23" t="s">
        <v>473</v>
      </c>
      <c r="B366" s="24" t="s">
        <v>474</v>
      </c>
      <c r="C366" s="24"/>
      <c r="D366" s="25"/>
      <c r="E366" s="25"/>
      <c r="F366" s="26"/>
    </row>
    <row r="367" spans="1:258" ht="36.75" thickBot="1" x14ac:dyDescent="0.25">
      <c r="A367" s="27" t="s">
        <v>475</v>
      </c>
      <c r="B367" s="24" t="s">
        <v>194</v>
      </c>
      <c r="C367" s="24" t="s">
        <v>16</v>
      </c>
      <c r="D367" s="25">
        <v>1</v>
      </c>
      <c r="E367" s="25">
        <v>7820</v>
      </c>
      <c r="F367" s="26">
        <f>E367*D367</f>
        <v>7820</v>
      </c>
    </row>
    <row r="368" spans="1:258" ht="36.75" thickBot="1" x14ac:dyDescent="0.25">
      <c r="A368" s="27" t="s">
        <v>476</v>
      </c>
      <c r="B368" s="24" t="s">
        <v>196</v>
      </c>
      <c r="C368" s="24" t="s">
        <v>16</v>
      </c>
      <c r="D368" s="25">
        <v>4</v>
      </c>
      <c r="E368" s="25">
        <v>9690</v>
      </c>
      <c r="F368" s="26">
        <f>E368*D368</f>
        <v>38760</v>
      </c>
    </row>
    <row r="369" spans="1:258" s="7" customFormat="1" hidden="1" thickBot="1" x14ac:dyDescent="0.25">
      <c r="A369" s="28"/>
      <c r="B369" s="29" t="s">
        <v>477</v>
      </c>
      <c r="C369" s="30"/>
      <c r="D369" s="31"/>
      <c r="E369" s="31"/>
      <c r="F369" s="32">
        <f>SUM(F367:F368)</f>
        <v>46580</v>
      </c>
      <c r="G369" s="8"/>
      <c r="H369" s="8"/>
      <c r="I369" s="8"/>
      <c r="J369" s="8"/>
      <c r="K369" s="8"/>
      <c r="L369" s="8"/>
      <c r="M369" s="8"/>
      <c r="N369" s="8"/>
      <c r="O369" s="8"/>
      <c r="P369" s="8"/>
      <c r="Q369" s="8"/>
      <c r="R369" s="8"/>
      <c r="S369" s="8"/>
      <c r="T369" s="8"/>
      <c r="U369" s="8"/>
      <c r="V369" s="8"/>
      <c r="W369" s="8"/>
      <c r="X369" s="8"/>
      <c r="Y369" s="8"/>
      <c r="Z369" s="8"/>
      <c r="AA369" s="8"/>
      <c r="AB369" s="8"/>
      <c r="AC369" s="8"/>
      <c r="IW369" s="9"/>
      <c r="IX369" s="10"/>
    </row>
    <row r="370" spans="1:258" s="7" customFormat="1" hidden="1" thickBot="1" x14ac:dyDescent="0.25">
      <c r="A370" s="28"/>
      <c r="B370" s="29" t="s">
        <v>478</v>
      </c>
      <c r="C370" s="30"/>
      <c r="D370" s="31"/>
      <c r="E370" s="33">
        <v>0</v>
      </c>
      <c r="F370" s="32"/>
      <c r="G370" s="8"/>
      <c r="H370" s="8"/>
      <c r="I370" s="8"/>
      <c r="J370" s="8"/>
      <c r="K370" s="8"/>
      <c r="L370" s="8"/>
      <c r="M370" s="8"/>
      <c r="N370" s="8"/>
      <c r="O370" s="8"/>
      <c r="P370" s="8"/>
      <c r="Q370" s="8"/>
      <c r="R370" s="8"/>
      <c r="S370" s="8"/>
      <c r="T370" s="8"/>
      <c r="U370" s="8"/>
      <c r="V370" s="8"/>
      <c r="W370" s="8"/>
      <c r="X370" s="8"/>
      <c r="Y370" s="8"/>
      <c r="Z370" s="8"/>
      <c r="AA370" s="8"/>
      <c r="AB370" s="8"/>
      <c r="AC370" s="8"/>
      <c r="IW370" s="9"/>
      <c r="IX370" s="10"/>
    </row>
    <row r="371" spans="1:258" s="7" customFormat="1" thickBot="1" x14ac:dyDescent="0.25">
      <c r="A371" s="34"/>
      <c r="B371" s="29" t="s">
        <v>479</v>
      </c>
      <c r="C371" s="30"/>
      <c r="D371" s="31"/>
      <c r="E371" s="31"/>
      <c r="F371" s="32">
        <f>F369</f>
        <v>46580</v>
      </c>
      <c r="G371" s="8"/>
      <c r="H371" s="8"/>
      <c r="I371" s="8"/>
      <c r="J371" s="8"/>
      <c r="K371" s="8"/>
      <c r="L371" s="8"/>
      <c r="M371" s="8"/>
      <c r="N371" s="8"/>
      <c r="O371" s="8"/>
      <c r="P371" s="8"/>
      <c r="Q371" s="8"/>
      <c r="R371" s="8"/>
      <c r="S371" s="8"/>
      <c r="T371" s="8"/>
      <c r="U371" s="8"/>
      <c r="V371" s="8"/>
      <c r="W371" s="8"/>
      <c r="X371" s="8"/>
      <c r="Y371" s="8"/>
      <c r="Z371" s="8"/>
      <c r="AA371" s="8"/>
      <c r="AB371" s="8"/>
      <c r="AC371" s="8"/>
      <c r="IW371" s="9"/>
      <c r="IX371" s="10"/>
    </row>
    <row r="372" spans="1:258" thickBot="1" x14ac:dyDescent="0.25">
      <c r="A372" s="23" t="s">
        <v>480</v>
      </c>
      <c r="B372" s="24" t="s">
        <v>201</v>
      </c>
      <c r="C372" s="24"/>
      <c r="D372" s="25"/>
      <c r="E372" s="25"/>
      <c r="F372" s="26"/>
    </row>
    <row r="373" spans="1:258" thickBot="1" x14ac:dyDescent="0.25">
      <c r="A373" s="23" t="s">
        <v>481</v>
      </c>
      <c r="B373" s="24" t="s">
        <v>203</v>
      </c>
      <c r="C373" s="24"/>
      <c r="D373" s="25"/>
      <c r="E373" s="25"/>
      <c r="F373" s="26"/>
    </row>
    <row r="374" spans="1:258" s="7" customFormat="1" hidden="1" thickBot="1" x14ac:dyDescent="0.25">
      <c r="A374" s="28"/>
      <c r="B374" s="35" t="s">
        <v>482</v>
      </c>
      <c r="C374" s="30"/>
      <c r="D374" s="31"/>
      <c r="E374" s="31"/>
      <c r="F374" s="32">
        <f>SUM(F365,F371)</f>
        <v>226180</v>
      </c>
      <c r="G374" s="8"/>
      <c r="H374" s="8"/>
      <c r="I374" s="8"/>
      <c r="J374" s="8"/>
      <c r="K374" s="8"/>
      <c r="L374" s="8"/>
      <c r="M374" s="8"/>
      <c r="N374" s="8"/>
      <c r="O374" s="8"/>
      <c r="P374" s="8"/>
      <c r="Q374" s="8"/>
      <c r="R374" s="8"/>
      <c r="S374" s="8"/>
      <c r="T374" s="8"/>
      <c r="U374" s="8"/>
      <c r="V374" s="8"/>
      <c r="W374" s="8"/>
      <c r="X374" s="8"/>
      <c r="Y374" s="8"/>
      <c r="Z374" s="8"/>
      <c r="AA374" s="8"/>
      <c r="AB374" s="8"/>
      <c r="AC374" s="8"/>
      <c r="IW374" s="9"/>
      <c r="IX374" s="10"/>
    </row>
    <row r="375" spans="1:258" s="7" customFormat="1" hidden="1" thickBot="1" x14ac:dyDescent="0.25">
      <c r="A375" s="28"/>
      <c r="B375" s="35" t="s">
        <v>483</v>
      </c>
      <c r="C375" s="30"/>
      <c r="D375" s="31"/>
      <c r="E375" s="36">
        <v>0</v>
      </c>
      <c r="F375" s="32"/>
      <c r="G375" s="8"/>
      <c r="H375" s="8"/>
      <c r="I375" s="8"/>
      <c r="J375" s="8"/>
      <c r="K375" s="8"/>
      <c r="L375" s="8"/>
      <c r="M375" s="8"/>
      <c r="N375" s="8"/>
      <c r="O375" s="8"/>
      <c r="P375" s="8"/>
      <c r="Q375" s="8"/>
      <c r="R375" s="8"/>
      <c r="S375" s="8"/>
      <c r="T375" s="8"/>
      <c r="U375" s="8"/>
      <c r="V375" s="8"/>
      <c r="W375" s="8"/>
      <c r="X375" s="8"/>
      <c r="Y375" s="8"/>
      <c r="Z375" s="8"/>
      <c r="AA375" s="8"/>
      <c r="AB375" s="8"/>
      <c r="AC375" s="8"/>
      <c r="IW375" s="9"/>
      <c r="IX375" s="10"/>
    </row>
    <row r="376" spans="1:258" s="7" customFormat="1" thickBot="1" x14ac:dyDescent="0.25">
      <c r="A376" s="34"/>
      <c r="B376" s="35" t="s">
        <v>484</v>
      </c>
      <c r="C376" s="30"/>
      <c r="D376" s="31"/>
      <c r="E376" s="31"/>
      <c r="F376" s="32">
        <f>(F374)</f>
        <v>226180</v>
      </c>
      <c r="G376" s="8"/>
      <c r="H376" s="8"/>
      <c r="I376" s="8"/>
      <c r="J376" s="8"/>
      <c r="K376" s="8"/>
      <c r="L376" s="8"/>
      <c r="M376" s="8"/>
      <c r="N376" s="8"/>
      <c r="O376" s="8"/>
      <c r="P376" s="8"/>
      <c r="Q376" s="8"/>
      <c r="R376" s="8"/>
      <c r="S376" s="8"/>
      <c r="T376" s="8"/>
      <c r="U376" s="8"/>
      <c r="V376" s="8"/>
      <c r="W376" s="8"/>
      <c r="X376" s="8"/>
      <c r="Y376" s="8"/>
      <c r="Z376" s="8"/>
      <c r="AA376" s="8"/>
      <c r="AB376" s="8"/>
      <c r="AC376" s="8"/>
      <c r="IW376" s="9"/>
      <c r="IX376" s="10"/>
    </row>
    <row r="377" spans="1:258" thickBot="1" x14ac:dyDescent="0.25">
      <c r="A377" s="23" t="s">
        <v>485</v>
      </c>
      <c r="B377" s="24" t="s">
        <v>208</v>
      </c>
      <c r="C377" s="24"/>
      <c r="D377" s="25"/>
      <c r="E377" s="25"/>
      <c r="F377" s="26"/>
    </row>
    <row r="378" spans="1:258" thickBot="1" x14ac:dyDescent="0.25">
      <c r="A378" s="23" t="s">
        <v>486</v>
      </c>
      <c r="B378" s="24" t="s">
        <v>487</v>
      </c>
      <c r="C378" s="24"/>
      <c r="D378" s="25"/>
      <c r="E378" s="25"/>
      <c r="F378" s="26"/>
    </row>
    <row r="379" spans="1:258" ht="24.75" thickBot="1" x14ac:dyDescent="0.25">
      <c r="A379" s="27" t="s">
        <v>488</v>
      </c>
      <c r="B379" s="24" t="s">
        <v>212</v>
      </c>
      <c r="C379" s="24"/>
      <c r="D379" s="25"/>
      <c r="E379" s="25"/>
      <c r="F379" s="26"/>
    </row>
    <row r="380" spans="1:258" thickBot="1" x14ac:dyDescent="0.25">
      <c r="A380" s="27" t="s">
        <v>489</v>
      </c>
      <c r="B380" s="24" t="s">
        <v>214</v>
      </c>
      <c r="C380" s="24" t="s">
        <v>16</v>
      </c>
      <c r="D380" s="25">
        <v>300</v>
      </c>
      <c r="E380" s="25">
        <v>535</v>
      </c>
      <c r="F380" s="26">
        <f>E380*D380</f>
        <v>160500</v>
      </c>
    </row>
    <row r="381" spans="1:258" thickBot="1" x14ac:dyDescent="0.25">
      <c r="A381" s="27" t="s">
        <v>490</v>
      </c>
      <c r="B381" s="24" t="s">
        <v>216</v>
      </c>
      <c r="C381" s="24" t="s">
        <v>16</v>
      </c>
      <c r="D381" s="25">
        <v>300</v>
      </c>
      <c r="E381" s="25">
        <v>242</v>
      </c>
      <c r="F381" s="26">
        <f>E381*D381</f>
        <v>72600</v>
      </c>
    </row>
    <row r="382" spans="1:258" thickBot="1" x14ac:dyDescent="0.25">
      <c r="A382" s="27" t="s">
        <v>491</v>
      </c>
      <c r="B382" s="24" t="s">
        <v>218</v>
      </c>
      <c r="C382" s="24" t="s">
        <v>219</v>
      </c>
      <c r="D382" s="25">
        <v>4</v>
      </c>
      <c r="E382" s="25">
        <v>1970</v>
      </c>
      <c r="F382" s="26">
        <f>E382*D382</f>
        <v>7880</v>
      </c>
    </row>
    <row r="383" spans="1:258" thickBot="1" x14ac:dyDescent="0.25">
      <c r="A383" s="27" t="s">
        <v>492</v>
      </c>
      <c r="B383" s="24" t="s">
        <v>221</v>
      </c>
      <c r="C383" s="24" t="s">
        <v>219</v>
      </c>
      <c r="D383" s="25">
        <v>3</v>
      </c>
      <c r="E383" s="25">
        <v>4550</v>
      </c>
      <c r="F383" s="26">
        <f>E383*D383</f>
        <v>13650</v>
      </c>
    </row>
    <row r="384" spans="1:258" thickBot="1" x14ac:dyDescent="0.25">
      <c r="A384" s="27" t="s">
        <v>493</v>
      </c>
      <c r="B384" s="24" t="s">
        <v>223</v>
      </c>
      <c r="C384" s="24" t="s">
        <v>219</v>
      </c>
      <c r="D384" s="25">
        <v>4</v>
      </c>
      <c r="E384" s="25">
        <v>2680</v>
      </c>
      <c r="F384" s="26">
        <f>E384*D384</f>
        <v>10720</v>
      </c>
    </row>
    <row r="385" spans="1:258" s="7" customFormat="1" hidden="1" thickBot="1" x14ac:dyDescent="0.25">
      <c r="A385" s="28"/>
      <c r="B385" s="29" t="s">
        <v>494</v>
      </c>
      <c r="C385" s="30"/>
      <c r="D385" s="31"/>
      <c r="E385" s="31"/>
      <c r="F385" s="32">
        <f>SUM(F380:F384)</f>
        <v>265350</v>
      </c>
      <c r="G385" s="8"/>
      <c r="H385" s="8"/>
      <c r="I385" s="8"/>
      <c r="J385" s="8"/>
      <c r="K385" s="8"/>
      <c r="L385" s="8"/>
      <c r="M385" s="8"/>
      <c r="N385" s="8"/>
      <c r="O385" s="8"/>
      <c r="P385" s="8"/>
      <c r="Q385" s="8"/>
      <c r="R385" s="8"/>
      <c r="S385" s="8"/>
      <c r="T385" s="8"/>
      <c r="U385" s="8"/>
      <c r="V385" s="8"/>
      <c r="W385" s="8"/>
      <c r="X385" s="8"/>
      <c r="Y385" s="8"/>
      <c r="Z385" s="8"/>
      <c r="AA385" s="8"/>
      <c r="AB385" s="8"/>
      <c r="AC385" s="8"/>
      <c r="IW385" s="9"/>
      <c r="IX385" s="10"/>
    </row>
    <row r="386" spans="1:258" s="7" customFormat="1" hidden="1" thickBot="1" x14ac:dyDescent="0.25">
      <c r="A386" s="28"/>
      <c r="B386" s="29" t="s">
        <v>495</v>
      </c>
      <c r="C386" s="30"/>
      <c r="D386" s="31"/>
      <c r="E386" s="33">
        <v>0</v>
      </c>
      <c r="F386" s="32"/>
      <c r="G386" s="8"/>
      <c r="H386" s="8"/>
      <c r="I386" s="8"/>
      <c r="J386" s="8"/>
      <c r="K386" s="8"/>
      <c r="L386" s="8"/>
      <c r="M386" s="8"/>
      <c r="N386" s="8"/>
      <c r="O386" s="8"/>
      <c r="P386" s="8"/>
      <c r="Q386" s="8"/>
      <c r="R386" s="8"/>
      <c r="S386" s="8"/>
      <c r="T386" s="8"/>
      <c r="U386" s="8"/>
      <c r="V386" s="8"/>
      <c r="W386" s="8"/>
      <c r="X386" s="8"/>
      <c r="Y386" s="8"/>
      <c r="Z386" s="8"/>
      <c r="AA386" s="8"/>
      <c r="AB386" s="8"/>
      <c r="AC386" s="8"/>
      <c r="IW386" s="9"/>
      <c r="IX386" s="10"/>
    </row>
    <row r="387" spans="1:258" s="7" customFormat="1" thickBot="1" x14ac:dyDescent="0.25">
      <c r="A387" s="34"/>
      <c r="B387" s="29" t="s">
        <v>496</v>
      </c>
      <c r="C387" s="30"/>
      <c r="D387" s="31"/>
      <c r="E387" s="31"/>
      <c r="F387" s="32">
        <f>F385</f>
        <v>265350</v>
      </c>
      <c r="G387" s="8"/>
      <c r="H387" s="8"/>
      <c r="I387" s="8"/>
      <c r="J387" s="8"/>
      <c r="K387" s="8"/>
      <c r="L387" s="8"/>
      <c r="M387" s="8"/>
      <c r="N387" s="8"/>
      <c r="O387" s="8"/>
      <c r="P387" s="8"/>
      <c r="Q387" s="8"/>
      <c r="R387" s="8"/>
      <c r="S387" s="8"/>
      <c r="T387" s="8"/>
      <c r="U387" s="8"/>
      <c r="V387" s="8"/>
      <c r="W387" s="8"/>
      <c r="X387" s="8"/>
      <c r="Y387" s="8"/>
      <c r="Z387" s="8"/>
      <c r="AA387" s="8"/>
      <c r="AB387" s="8"/>
      <c r="AC387" s="8"/>
      <c r="IW387" s="9"/>
      <c r="IX387" s="10"/>
    </row>
    <row r="388" spans="1:258" thickBot="1" x14ac:dyDescent="0.25">
      <c r="A388" s="23" t="s">
        <v>497</v>
      </c>
      <c r="B388" s="24" t="s">
        <v>228</v>
      </c>
      <c r="C388" s="24"/>
      <c r="D388" s="25"/>
      <c r="E388" s="25"/>
      <c r="F388" s="26"/>
    </row>
    <row r="389" spans="1:258" s="7" customFormat="1" hidden="1" thickBot="1" x14ac:dyDescent="0.25">
      <c r="A389" s="28"/>
      <c r="B389" s="35" t="s">
        <v>498</v>
      </c>
      <c r="C389" s="30"/>
      <c r="D389" s="31"/>
      <c r="E389" s="31"/>
      <c r="F389" s="32">
        <f>SUM(F387)</f>
        <v>265350</v>
      </c>
      <c r="G389" s="8"/>
      <c r="H389" s="8"/>
      <c r="I389" s="8"/>
      <c r="J389" s="8"/>
      <c r="K389" s="8"/>
      <c r="L389" s="8"/>
      <c r="M389" s="8"/>
      <c r="N389" s="8"/>
      <c r="O389" s="8"/>
      <c r="P389" s="8"/>
      <c r="Q389" s="8"/>
      <c r="R389" s="8"/>
      <c r="S389" s="8"/>
      <c r="T389" s="8"/>
      <c r="U389" s="8"/>
      <c r="V389" s="8"/>
      <c r="W389" s="8"/>
      <c r="X389" s="8"/>
      <c r="Y389" s="8"/>
      <c r="Z389" s="8"/>
      <c r="AA389" s="8"/>
      <c r="AB389" s="8"/>
      <c r="AC389" s="8"/>
      <c r="IW389" s="9"/>
      <c r="IX389" s="10"/>
    </row>
    <row r="390" spans="1:258" s="7" customFormat="1" hidden="1" thickBot="1" x14ac:dyDescent="0.25">
      <c r="A390" s="28"/>
      <c r="B390" s="35" t="s">
        <v>499</v>
      </c>
      <c r="C390" s="30"/>
      <c r="D390" s="31"/>
      <c r="E390" s="36">
        <v>0</v>
      </c>
      <c r="F390" s="32"/>
      <c r="G390" s="8"/>
      <c r="H390" s="8"/>
      <c r="I390" s="8"/>
      <c r="J390" s="8"/>
      <c r="K390" s="8"/>
      <c r="L390" s="8"/>
      <c r="M390" s="8"/>
      <c r="N390" s="8"/>
      <c r="O390" s="8"/>
      <c r="P390" s="8"/>
      <c r="Q390" s="8"/>
      <c r="R390" s="8"/>
      <c r="S390" s="8"/>
      <c r="T390" s="8"/>
      <c r="U390" s="8"/>
      <c r="V390" s="8"/>
      <c r="W390" s="8"/>
      <c r="X390" s="8"/>
      <c r="Y390" s="8"/>
      <c r="Z390" s="8"/>
      <c r="AA390" s="8"/>
      <c r="AB390" s="8"/>
      <c r="AC390" s="8"/>
      <c r="IW390" s="9"/>
      <c r="IX390" s="10"/>
    </row>
    <row r="391" spans="1:258" s="7" customFormat="1" thickBot="1" x14ac:dyDescent="0.25">
      <c r="A391" s="34"/>
      <c r="B391" s="35" t="s">
        <v>500</v>
      </c>
      <c r="C391" s="30"/>
      <c r="D391" s="31"/>
      <c r="E391" s="31"/>
      <c r="F391" s="32">
        <f>(F389)</f>
        <v>265350</v>
      </c>
      <c r="G391" s="8"/>
      <c r="H391" s="8"/>
      <c r="I391" s="8"/>
      <c r="J391" s="8"/>
      <c r="K391" s="8"/>
      <c r="L391" s="8"/>
      <c r="M391" s="8"/>
      <c r="N391" s="8"/>
      <c r="O391" s="8"/>
      <c r="P391" s="8"/>
      <c r="Q391" s="8"/>
      <c r="R391" s="8"/>
      <c r="S391" s="8"/>
      <c r="T391" s="8"/>
      <c r="U391" s="8"/>
      <c r="V391" s="8"/>
      <c r="W391" s="8"/>
      <c r="X391" s="8"/>
      <c r="Y391" s="8"/>
      <c r="Z391" s="8"/>
      <c r="AA391" s="8"/>
      <c r="AB391" s="8"/>
      <c r="AC391" s="8"/>
      <c r="IW391" s="9"/>
      <c r="IX391" s="10"/>
    </row>
    <row r="392" spans="1:258" s="7" customFormat="1" thickBot="1" x14ac:dyDescent="0.25">
      <c r="A392" s="28"/>
      <c r="B392" s="37" t="s">
        <v>501</v>
      </c>
      <c r="C392" s="30"/>
      <c r="D392" s="31"/>
      <c r="E392" s="31"/>
      <c r="F392" s="32">
        <f>SUM(F276,F293,F358,F376,F391)</f>
        <v>3374042</v>
      </c>
      <c r="G392" s="8"/>
      <c r="H392" s="8"/>
      <c r="I392" s="8"/>
      <c r="J392" s="8"/>
      <c r="K392" s="8"/>
      <c r="L392" s="8"/>
      <c r="M392" s="8"/>
      <c r="N392" s="8"/>
      <c r="O392" s="8"/>
      <c r="P392" s="8"/>
      <c r="Q392" s="8"/>
      <c r="R392" s="8"/>
      <c r="S392" s="8"/>
      <c r="T392" s="8"/>
      <c r="U392" s="8"/>
      <c r="V392" s="8"/>
      <c r="W392" s="8"/>
      <c r="X392" s="8"/>
      <c r="Y392" s="8"/>
      <c r="Z392" s="8"/>
      <c r="AA392" s="8"/>
      <c r="AB392" s="8"/>
      <c r="AC392" s="8"/>
      <c r="IW392" s="9"/>
      <c r="IX392" s="10"/>
    </row>
    <row r="393" spans="1:258" s="7" customFormat="1" thickBot="1" x14ac:dyDescent="0.25">
      <c r="A393" s="28"/>
      <c r="B393" s="37" t="s">
        <v>502</v>
      </c>
      <c r="C393" s="30"/>
      <c r="D393" s="31"/>
      <c r="E393" s="15">
        <v>0</v>
      </c>
      <c r="F393" s="32">
        <f>(F392*E393)</f>
        <v>0</v>
      </c>
      <c r="G393" s="8"/>
      <c r="H393" s="8"/>
      <c r="I393" s="8"/>
      <c r="J393" s="8"/>
      <c r="K393" s="8"/>
      <c r="L393" s="8"/>
      <c r="M393" s="8"/>
      <c r="N393" s="8"/>
      <c r="O393" s="8"/>
      <c r="P393" s="8"/>
      <c r="Q393" s="8"/>
      <c r="R393" s="8"/>
      <c r="S393" s="8"/>
      <c r="T393" s="8"/>
      <c r="U393" s="8"/>
      <c r="V393" s="8"/>
      <c r="W393" s="8"/>
      <c r="X393" s="8"/>
      <c r="Y393" s="8"/>
      <c r="Z393" s="8"/>
      <c r="AA393" s="8"/>
      <c r="AB393" s="8"/>
      <c r="AC393" s="8"/>
      <c r="IW393" s="9"/>
      <c r="IX393" s="10"/>
    </row>
    <row r="394" spans="1:258" s="7" customFormat="1" thickBot="1" x14ac:dyDescent="0.25">
      <c r="A394" s="34"/>
      <c r="B394" s="37" t="s">
        <v>503</v>
      </c>
      <c r="C394" s="30"/>
      <c r="D394" s="31"/>
      <c r="E394" s="31"/>
      <c r="F394" s="32">
        <f>(F392-F393)</f>
        <v>3374042</v>
      </c>
      <c r="G394" s="8"/>
      <c r="H394" s="8"/>
      <c r="I394" s="8"/>
      <c r="J394" s="8"/>
      <c r="K394" s="8"/>
      <c r="L394" s="8"/>
      <c r="M394" s="8"/>
      <c r="N394" s="8"/>
      <c r="O394" s="8"/>
      <c r="P394" s="8"/>
      <c r="Q394" s="8"/>
      <c r="R394" s="8"/>
      <c r="S394" s="8"/>
      <c r="T394" s="8"/>
      <c r="U394" s="8"/>
      <c r="V394" s="8"/>
      <c r="W394" s="8"/>
      <c r="X394" s="8"/>
      <c r="Y394" s="8"/>
      <c r="Z394" s="8"/>
      <c r="AA394" s="8"/>
      <c r="AB394" s="8"/>
      <c r="AC394" s="8"/>
      <c r="IW394" s="9"/>
      <c r="IX394" s="10"/>
    </row>
    <row r="395" spans="1:258" thickBot="1" x14ac:dyDescent="0.25">
      <c r="A395" s="50"/>
      <c r="B395" s="51"/>
      <c r="C395" s="51"/>
      <c r="D395" s="51"/>
      <c r="E395" s="51"/>
      <c r="F395" s="52"/>
    </row>
    <row r="396" spans="1:258" s="7" customFormat="1" thickBot="1" x14ac:dyDescent="0.25">
      <c r="A396" s="28"/>
      <c r="B396" s="30" t="s">
        <v>504</v>
      </c>
      <c r="C396" s="30"/>
      <c r="D396" s="31"/>
      <c r="E396" s="31"/>
      <c r="F396" s="32">
        <f>SUM(F143,F265,F394)</f>
        <v>9357014</v>
      </c>
      <c r="G396" s="8"/>
      <c r="H396" s="8"/>
      <c r="I396" s="8"/>
      <c r="J396" s="8"/>
      <c r="K396" s="8"/>
      <c r="L396" s="8"/>
      <c r="M396" s="8"/>
      <c r="N396" s="8"/>
      <c r="O396" s="8"/>
      <c r="P396" s="8"/>
      <c r="Q396" s="8"/>
      <c r="R396" s="8"/>
      <c r="S396" s="8"/>
      <c r="T396" s="8"/>
      <c r="U396" s="8"/>
      <c r="V396" s="8"/>
      <c r="W396" s="8"/>
      <c r="X396" s="8"/>
      <c r="Y396" s="8"/>
      <c r="Z396" s="8"/>
      <c r="AA396" s="8"/>
      <c r="AB396" s="8"/>
      <c r="AC396" s="8"/>
      <c r="IW396" s="9"/>
      <c r="IX396" s="10"/>
    </row>
    <row r="397" spans="1:258" s="7" customFormat="1" thickBot="1" x14ac:dyDescent="0.25">
      <c r="A397" s="28"/>
      <c r="B397" s="30" t="s">
        <v>505</v>
      </c>
      <c r="C397" s="30"/>
      <c r="D397" s="31"/>
      <c r="E397" s="72"/>
      <c r="F397" s="32">
        <f>(F396*E397)</f>
        <v>0</v>
      </c>
      <c r="G397" s="8"/>
      <c r="H397" s="8"/>
      <c r="I397" s="8"/>
      <c r="J397" s="8"/>
      <c r="K397" s="8"/>
      <c r="L397" s="8"/>
      <c r="M397" s="8"/>
      <c r="N397" s="8"/>
      <c r="O397" s="8"/>
      <c r="P397" s="8"/>
      <c r="Q397" s="8"/>
      <c r="R397" s="8"/>
      <c r="S397" s="8"/>
      <c r="T397" s="8"/>
      <c r="U397" s="8"/>
      <c r="V397" s="8"/>
      <c r="W397" s="8"/>
      <c r="X397" s="8"/>
      <c r="Y397" s="8"/>
      <c r="Z397" s="8"/>
      <c r="AA397" s="8"/>
      <c r="AB397" s="8"/>
      <c r="AC397" s="8"/>
      <c r="IW397" s="9"/>
      <c r="IX397" s="10"/>
    </row>
    <row r="398" spans="1:258" s="7" customFormat="1" thickBot="1" x14ac:dyDescent="0.25">
      <c r="A398" s="34"/>
      <c r="B398" s="30" t="s">
        <v>506</v>
      </c>
      <c r="C398" s="30"/>
      <c r="D398" s="31"/>
      <c r="E398" s="31"/>
      <c r="F398" s="32">
        <f>(F396-F397)</f>
        <v>9357014</v>
      </c>
      <c r="G398" s="8"/>
      <c r="H398" s="8"/>
      <c r="I398" s="8"/>
      <c r="J398" s="8"/>
      <c r="K398" s="8"/>
      <c r="L398" s="8"/>
      <c r="M398" s="8"/>
      <c r="N398" s="8"/>
      <c r="O398" s="8"/>
      <c r="P398" s="8"/>
      <c r="Q398" s="8"/>
      <c r="R398" s="8"/>
      <c r="S398" s="8"/>
      <c r="T398" s="8"/>
      <c r="U398" s="8"/>
      <c r="V398" s="8"/>
      <c r="W398" s="8"/>
      <c r="X398" s="8"/>
      <c r="Y398" s="8"/>
      <c r="Z398" s="8"/>
      <c r="AA398" s="8"/>
      <c r="AB398" s="8"/>
      <c r="AC398" s="8"/>
      <c r="IW398" s="9"/>
      <c r="IX398" s="10"/>
    </row>
    <row r="399" spans="1:258" thickBot="1" x14ac:dyDescent="0.25">
      <c r="A399" s="53" t="s">
        <v>507</v>
      </c>
      <c r="B399" s="54"/>
      <c r="C399" s="54"/>
      <c r="D399" s="55"/>
      <c r="E399" s="16">
        <v>0.17</v>
      </c>
      <c r="F399" s="32">
        <f>(F398*E399)</f>
        <v>1590692.3800000001</v>
      </c>
    </row>
    <row r="400" spans="1:258" thickBot="1" x14ac:dyDescent="0.25">
      <c r="A400" s="50" t="s">
        <v>508</v>
      </c>
      <c r="B400" s="51"/>
      <c r="C400" s="51"/>
      <c r="D400" s="51"/>
      <c r="E400" s="52"/>
      <c r="F400" s="32">
        <f>(F398+F399)</f>
        <v>10947706.380000001</v>
      </c>
    </row>
    <row r="401" spans="1:258" s="11" customFormat="1" thickBot="1" x14ac:dyDescent="0.25">
      <c r="A401" s="38"/>
      <c r="B401" s="39"/>
      <c r="C401" s="38"/>
      <c r="D401" s="40"/>
      <c r="E401" s="40"/>
      <c r="F401" s="38"/>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IW401" s="9"/>
      <c r="IX401" s="13"/>
    </row>
    <row r="402" spans="1:258" s="11" customFormat="1" thickBot="1" x14ac:dyDescent="0.25">
      <c r="A402" s="38"/>
      <c r="B402" s="39" t="s">
        <v>509</v>
      </c>
      <c r="C402" s="38"/>
      <c r="D402" s="40"/>
      <c r="E402" s="40"/>
      <c r="F402" s="38"/>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IW402" s="9"/>
      <c r="IX402" s="13"/>
    </row>
    <row r="403" spans="1:258" hidden="1" thickBot="1" x14ac:dyDescent="0.25">
      <c r="A403" s="46" t="s">
        <v>510</v>
      </c>
      <c r="B403" s="47"/>
      <c r="C403" s="48"/>
      <c r="D403" s="41">
        <f>F12</f>
        <v>9800</v>
      </c>
      <c r="E403" s="41"/>
      <c r="F403" s="41"/>
    </row>
    <row r="404" spans="1:258" hidden="1" thickBot="1" x14ac:dyDescent="0.25">
      <c r="A404" s="56" t="s">
        <v>511</v>
      </c>
      <c r="B404" s="57"/>
      <c r="C404" s="58"/>
      <c r="D404" s="32"/>
      <c r="E404" s="41">
        <f>F15</f>
        <v>9800</v>
      </c>
      <c r="F404" s="32"/>
    </row>
    <row r="405" spans="1:258" hidden="1" thickBot="1" x14ac:dyDescent="0.25">
      <c r="A405" s="46" t="s">
        <v>512</v>
      </c>
      <c r="B405" s="47"/>
      <c r="C405" s="48"/>
      <c r="D405" s="41">
        <f>F25</f>
        <v>221550</v>
      </c>
      <c r="E405" s="41"/>
      <c r="F405" s="41"/>
    </row>
    <row r="406" spans="1:258" hidden="1" thickBot="1" x14ac:dyDescent="0.25">
      <c r="A406" s="46" t="s">
        <v>513</v>
      </c>
      <c r="B406" s="47"/>
      <c r="C406" s="48"/>
      <c r="D406" s="41">
        <f>F32</f>
        <v>460190</v>
      </c>
      <c r="E406" s="41"/>
      <c r="F406" s="41"/>
    </row>
    <row r="407" spans="1:258" hidden="1" thickBot="1" x14ac:dyDescent="0.25">
      <c r="A407" s="56" t="s">
        <v>514</v>
      </c>
      <c r="B407" s="57"/>
      <c r="C407" s="58"/>
      <c r="D407" s="32"/>
      <c r="E407" s="41">
        <f>F35</f>
        <v>681740</v>
      </c>
      <c r="F407" s="32"/>
    </row>
    <row r="408" spans="1:258" hidden="1" thickBot="1" x14ac:dyDescent="0.25">
      <c r="A408" s="46" t="s">
        <v>515</v>
      </c>
      <c r="B408" s="47"/>
      <c r="C408" s="48"/>
      <c r="D408" s="41">
        <f>F59</f>
        <v>262642</v>
      </c>
      <c r="E408" s="41"/>
      <c r="F408" s="41"/>
    </row>
    <row r="409" spans="1:258" hidden="1" thickBot="1" x14ac:dyDescent="0.25">
      <c r="A409" s="46" t="s">
        <v>516</v>
      </c>
      <c r="B409" s="47"/>
      <c r="C409" s="48"/>
      <c r="D409" s="41">
        <f>F65</f>
        <v>280100</v>
      </c>
      <c r="E409" s="41"/>
      <c r="F409" s="41"/>
    </row>
    <row r="410" spans="1:258" hidden="1" thickBot="1" x14ac:dyDescent="0.25">
      <c r="A410" s="46" t="s">
        <v>517</v>
      </c>
      <c r="B410" s="47"/>
      <c r="C410" s="48"/>
      <c r="D410" s="41">
        <f>F71</f>
        <v>851900</v>
      </c>
      <c r="E410" s="41"/>
      <c r="F410" s="41"/>
    </row>
    <row r="411" spans="1:258" hidden="1" thickBot="1" x14ac:dyDescent="0.25">
      <c r="A411" s="46" t="s">
        <v>518</v>
      </c>
      <c r="B411" s="47"/>
      <c r="C411" s="48"/>
      <c r="D411" s="41">
        <f>F76</f>
        <v>304000</v>
      </c>
      <c r="E411" s="41"/>
      <c r="F411" s="41"/>
    </row>
    <row r="412" spans="1:258" hidden="1" thickBot="1" x14ac:dyDescent="0.25">
      <c r="A412" s="46" t="s">
        <v>519</v>
      </c>
      <c r="B412" s="47"/>
      <c r="C412" s="48"/>
      <c r="D412" s="41">
        <f>F84</f>
        <v>526320</v>
      </c>
      <c r="E412" s="41"/>
      <c r="F412" s="41"/>
    </row>
    <row r="413" spans="1:258" hidden="1" thickBot="1" x14ac:dyDescent="0.25">
      <c r="A413" s="46" t="s">
        <v>520</v>
      </c>
      <c r="B413" s="47"/>
      <c r="C413" s="48"/>
      <c r="D413" s="41">
        <f>F96</f>
        <v>32980</v>
      </c>
      <c r="E413" s="41"/>
      <c r="F413" s="41"/>
    </row>
    <row r="414" spans="1:258" hidden="1" thickBot="1" x14ac:dyDescent="0.25">
      <c r="A414" s="46" t="s">
        <v>521</v>
      </c>
      <c r="B414" s="47"/>
      <c r="C414" s="48"/>
      <c r="D414" s="41">
        <f>F102</f>
        <v>31150</v>
      </c>
      <c r="E414" s="41"/>
      <c r="F414" s="41"/>
    </row>
    <row r="415" spans="1:258" hidden="1" thickBot="1" x14ac:dyDescent="0.25">
      <c r="A415" s="56" t="s">
        <v>522</v>
      </c>
      <c r="B415" s="57"/>
      <c r="C415" s="58"/>
      <c r="D415" s="32"/>
      <c r="E415" s="41">
        <f>F105</f>
        <v>2289092</v>
      </c>
      <c r="F415" s="32"/>
    </row>
    <row r="416" spans="1:258" hidden="1" thickBot="1" x14ac:dyDescent="0.25">
      <c r="A416" s="46" t="s">
        <v>523</v>
      </c>
      <c r="B416" s="47"/>
      <c r="C416" s="48"/>
      <c r="D416" s="41">
        <f>F114</f>
        <v>262700</v>
      </c>
      <c r="E416" s="41"/>
      <c r="F416" s="41"/>
    </row>
    <row r="417" spans="1:6" hidden="1" thickBot="1" x14ac:dyDescent="0.25">
      <c r="A417" s="46" t="s">
        <v>524</v>
      </c>
      <c r="B417" s="47"/>
      <c r="C417" s="48"/>
      <c r="D417" s="41">
        <f>F120</f>
        <v>35020</v>
      </c>
      <c r="E417" s="41"/>
      <c r="F417" s="41"/>
    </row>
    <row r="418" spans="1:6" hidden="1" thickBot="1" x14ac:dyDescent="0.25">
      <c r="A418" s="56" t="s">
        <v>525</v>
      </c>
      <c r="B418" s="57"/>
      <c r="C418" s="58"/>
      <c r="D418" s="32"/>
      <c r="E418" s="41">
        <f>F125</f>
        <v>297720</v>
      </c>
      <c r="F418" s="32"/>
    </row>
    <row r="419" spans="1:6" hidden="1" thickBot="1" x14ac:dyDescent="0.25">
      <c r="A419" s="46" t="s">
        <v>526</v>
      </c>
      <c r="B419" s="47"/>
      <c r="C419" s="48"/>
      <c r="D419" s="41">
        <f>F136</f>
        <v>267220</v>
      </c>
      <c r="E419" s="41"/>
      <c r="F419" s="41"/>
    </row>
    <row r="420" spans="1:6" hidden="1" thickBot="1" x14ac:dyDescent="0.25">
      <c r="A420" s="56" t="s">
        <v>527</v>
      </c>
      <c r="B420" s="57"/>
      <c r="C420" s="58"/>
      <c r="D420" s="32"/>
      <c r="E420" s="41">
        <f>F140</f>
        <v>267220</v>
      </c>
      <c r="F420" s="32"/>
    </row>
    <row r="421" spans="1:6" thickBot="1" x14ac:dyDescent="0.25">
      <c r="A421" s="59" t="s">
        <v>528</v>
      </c>
      <c r="B421" s="60"/>
      <c r="C421" s="61"/>
      <c r="D421" s="32"/>
      <c r="E421" s="32"/>
      <c r="F421" s="41">
        <f>F143</f>
        <v>3545572</v>
      </c>
    </row>
    <row r="422" spans="1:6" hidden="1" thickBot="1" x14ac:dyDescent="0.25">
      <c r="A422" s="46" t="s">
        <v>529</v>
      </c>
      <c r="B422" s="47"/>
      <c r="C422" s="48"/>
      <c r="D422" s="41">
        <f>F151</f>
        <v>10830</v>
      </c>
      <c r="E422" s="41"/>
      <c r="F422" s="41"/>
    </row>
    <row r="423" spans="1:6" hidden="1" thickBot="1" x14ac:dyDescent="0.25">
      <c r="A423" s="56" t="s">
        <v>530</v>
      </c>
      <c r="B423" s="57"/>
      <c r="C423" s="58"/>
      <c r="D423" s="32"/>
      <c r="E423" s="41">
        <f>F154</f>
        <v>10830</v>
      </c>
      <c r="F423" s="32"/>
    </row>
    <row r="424" spans="1:6" hidden="1" thickBot="1" x14ac:dyDescent="0.25">
      <c r="A424" s="46" t="s">
        <v>531</v>
      </c>
      <c r="B424" s="47"/>
      <c r="C424" s="48"/>
      <c r="D424" s="41">
        <f>F163</f>
        <v>145320</v>
      </c>
      <c r="E424" s="41"/>
      <c r="F424" s="41"/>
    </row>
    <row r="425" spans="1:6" hidden="1" thickBot="1" x14ac:dyDescent="0.25">
      <c r="A425" s="46" t="s">
        <v>532</v>
      </c>
      <c r="B425" s="47"/>
      <c r="C425" s="48"/>
      <c r="D425" s="41">
        <f>F169</f>
        <v>324390</v>
      </c>
      <c r="E425" s="41"/>
      <c r="F425" s="41"/>
    </row>
    <row r="426" spans="1:6" hidden="1" thickBot="1" x14ac:dyDescent="0.25">
      <c r="A426" s="56" t="s">
        <v>533</v>
      </c>
      <c r="B426" s="57"/>
      <c r="C426" s="58"/>
      <c r="D426" s="32"/>
      <c r="E426" s="41">
        <f>F172</f>
        <v>469710</v>
      </c>
      <c r="F426" s="32"/>
    </row>
    <row r="427" spans="1:6" hidden="1" thickBot="1" x14ac:dyDescent="0.25">
      <c r="A427" s="46" t="s">
        <v>534</v>
      </c>
      <c r="B427" s="47"/>
      <c r="C427" s="48"/>
      <c r="D427" s="41">
        <f>F190</f>
        <v>149860</v>
      </c>
      <c r="E427" s="41"/>
      <c r="F427" s="41"/>
    </row>
    <row r="428" spans="1:6" hidden="1" thickBot="1" x14ac:dyDescent="0.25">
      <c r="A428" s="46" t="s">
        <v>535</v>
      </c>
      <c r="B428" s="47"/>
      <c r="C428" s="48"/>
      <c r="D428" s="41">
        <f>F196</f>
        <v>200980</v>
      </c>
      <c r="E428" s="41"/>
      <c r="F428" s="41"/>
    </row>
    <row r="429" spans="1:6" hidden="1" thickBot="1" x14ac:dyDescent="0.25">
      <c r="A429" s="46" t="s">
        <v>536</v>
      </c>
      <c r="B429" s="47"/>
      <c r="C429" s="48"/>
      <c r="D429" s="41">
        <f>F202</f>
        <v>644300</v>
      </c>
      <c r="E429" s="41"/>
      <c r="F429" s="41"/>
    </row>
    <row r="430" spans="1:6" hidden="1" thickBot="1" x14ac:dyDescent="0.25">
      <c r="A430" s="46" t="s">
        <v>537</v>
      </c>
      <c r="B430" s="47"/>
      <c r="C430" s="48"/>
      <c r="D430" s="41">
        <f>F207</f>
        <v>197600</v>
      </c>
      <c r="E430" s="41"/>
      <c r="F430" s="41"/>
    </row>
    <row r="431" spans="1:6" hidden="1" thickBot="1" x14ac:dyDescent="0.25">
      <c r="A431" s="46" t="s">
        <v>538</v>
      </c>
      <c r="B431" s="47"/>
      <c r="C431" s="48"/>
      <c r="D431" s="41">
        <f>F216</f>
        <v>439200</v>
      </c>
      <c r="E431" s="41"/>
      <c r="F431" s="41"/>
    </row>
    <row r="432" spans="1:6" hidden="1" thickBot="1" x14ac:dyDescent="0.25">
      <c r="A432" s="46" t="s">
        <v>539</v>
      </c>
      <c r="B432" s="47"/>
      <c r="C432" s="48"/>
      <c r="D432" s="41">
        <f>F227</f>
        <v>10100</v>
      </c>
      <c r="E432" s="41"/>
      <c r="F432" s="41"/>
    </row>
    <row r="433" spans="1:6" hidden="1" thickBot="1" x14ac:dyDescent="0.25">
      <c r="A433" s="46" t="s">
        <v>540</v>
      </c>
      <c r="B433" s="47"/>
      <c r="C433" s="48"/>
      <c r="D433" s="41">
        <f>F233</f>
        <v>14450</v>
      </c>
      <c r="E433" s="41"/>
      <c r="F433" s="41"/>
    </row>
    <row r="434" spans="1:6" hidden="1" thickBot="1" x14ac:dyDescent="0.25">
      <c r="A434" s="56" t="s">
        <v>541</v>
      </c>
      <c r="B434" s="57"/>
      <c r="C434" s="58"/>
      <c r="D434" s="32"/>
      <c r="E434" s="41">
        <f>F236</f>
        <v>1656490</v>
      </c>
      <c r="F434" s="32"/>
    </row>
    <row r="435" spans="1:6" hidden="1" thickBot="1" x14ac:dyDescent="0.25">
      <c r="A435" s="46" t="s">
        <v>542</v>
      </c>
      <c r="B435" s="47"/>
      <c r="C435" s="48"/>
      <c r="D435" s="41">
        <f>F243</f>
        <v>35020</v>
      </c>
      <c r="E435" s="41"/>
      <c r="F435" s="41"/>
    </row>
    <row r="436" spans="1:6" hidden="1" thickBot="1" x14ac:dyDescent="0.25">
      <c r="A436" s="56" t="s">
        <v>543</v>
      </c>
      <c r="B436" s="57"/>
      <c r="C436" s="58"/>
      <c r="D436" s="32"/>
      <c r="E436" s="41">
        <f>F247</f>
        <v>35020</v>
      </c>
      <c r="F436" s="32"/>
    </row>
    <row r="437" spans="1:6" hidden="1" thickBot="1" x14ac:dyDescent="0.25">
      <c r="A437" s="46" t="s">
        <v>544</v>
      </c>
      <c r="B437" s="47"/>
      <c r="C437" s="48"/>
      <c r="D437" s="41">
        <f>F258</f>
        <v>265350</v>
      </c>
      <c r="E437" s="41"/>
      <c r="F437" s="41"/>
    </row>
    <row r="438" spans="1:6" hidden="1" thickBot="1" x14ac:dyDescent="0.25">
      <c r="A438" s="56" t="s">
        <v>545</v>
      </c>
      <c r="B438" s="57"/>
      <c r="C438" s="58"/>
      <c r="D438" s="32"/>
      <c r="E438" s="41">
        <f>F262</f>
        <v>265350</v>
      </c>
      <c r="F438" s="32"/>
    </row>
    <row r="439" spans="1:6" thickBot="1" x14ac:dyDescent="0.25">
      <c r="A439" s="59" t="s">
        <v>546</v>
      </c>
      <c r="B439" s="60"/>
      <c r="C439" s="61"/>
      <c r="D439" s="32"/>
      <c r="E439" s="32"/>
      <c r="F439" s="41">
        <f>F265</f>
        <v>2437400</v>
      </c>
    </row>
    <row r="440" spans="1:6" hidden="1" thickBot="1" x14ac:dyDescent="0.25">
      <c r="A440" s="46" t="s">
        <v>547</v>
      </c>
      <c r="B440" s="47"/>
      <c r="C440" s="48"/>
      <c r="D440" s="41">
        <f>F273</f>
        <v>10830</v>
      </c>
      <c r="E440" s="41"/>
      <c r="F440" s="41"/>
    </row>
    <row r="441" spans="1:6" hidden="1" thickBot="1" x14ac:dyDescent="0.25">
      <c r="A441" s="56" t="s">
        <v>548</v>
      </c>
      <c r="B441" s="57"/>
      <c r="C441" s="58"/>
      <c r="D441" s="32"/>
      <c r="E441" s="41">
        <f>F276</f>
        <v>10830</v>
      </c>
      <c r="F441" s="32"/>
    </row>
    <row r="442" spans="1:6" hidden="1" thickBot="1" x14ac:dyDescent="0.25">
      <c r="A442" s="46" t="s">
        <v>549</v>
      </c>
      <c r="B442" s="47"/>
      <c r="C442" s="48"/>
      <c r="D442" s="41">
        <f>F284</f>
        <v>214120</v>
      </c>
      <c r="E442" s="41"/>
      <c r="F442" s="41"/>
    </row>
    <row r="443" spans="1:6" hidden="1" thickBot="1" x14ac:dyDescent="0.25">
      <c r="A443" s="46" t="s">
        <v>550</v>
      </c>
      <c r="B443" s="47"/>
      <c r="C443" s="48"/>
      <c r="D443" s="41">
        <f>F290</f>
        <v>385890</v>
      </c>
      <c r="E443" s="41"/>
      <c r="F443" s="41"/>
    </row>
    <row r="444" spans="1:6" hidden="1" thickBot="1" x14ac:dyDescent="0.25">
      <c r="A444" s="56" t="s">
        <v>551</v>
      </c>
      <c r="B444" s="57"/>
      <c r="C444" s="58"/>
      <c r="D444" s="32"/>
      <c r="E444" s="41">
        <f>F293</f>
        <v>600010</v>
      </c>
      <c r="F444" s="32"/>
    </row>
    <row r="445" spans="1:6" hidden="1" thickBot="1" x14ac:dyDescent="0.25">
      <c r="A445" s="46" t="s">
        <v>552</v>
      </c>
      <c r="B445" s="47"/>
      <c r="C445" s="48"/>
      <c r="D445" s="41">
        <f>F312</f>
        <v>264302</v>
      </c>
      <c r="E445" s="41"/>
      <c r="F445" s="41"/>
    </row>
    <row r="446" spans="1:6" hidden="1" thickBot="1" x14ac:dyDescent="0.25">
      <c r="A446" s="46" t="s">
        <v>553</v>
      </c>
      <c r="B446" s="47"/>
      <c r="C446" s="48"/>
      <c r="D446" s="41">
        <f>F318</f>
        <v>240540</v>
      </c>
      <c r="E446" s="41"/>
      <c r="F446" s="41"/>
    </row>
    <row r="447" spans="1:6" hidden="1" thickBot="1" x14ac:dyDescent="0.25">
      <c r="A447" s="46" t="s">
        <v>554</v>
      </c>
      <c r="B447" s="47"/>
      <c r="C447" s="48"/>
      <c r="D447" s="41">
        <f>F324</f>
        <v>869200</v>
      </c>
      <c r="E447" s="41"/>
      <c r="F447" s="41"/>
    </row>
    <row r="448" spans="1:6" hidden="1" thickBot="1" x14ac:dyDescent="0.25">
      <c r="A448" s="46" t="s">
        <v>555</v>
      </c>
      <c r="B448" s="47"/>
      <c r="C448" s="48"/>
      <c r="D448" s="41">
        <f>F329</f>
        <v>273600</v>
      </c>
      <c r="E448" s="41"/>
      <c r="F448" s="41"/>
    </row>
    <row r="449" spans="1:7" hidden="1" thickBot="1" x14ac:dyDescent="0.25">
      <c r="A449" s="46" t="s">
        <v>556</v>
      </c>
      <c r="B449" s="47"/>
      <c r="C449" s="48"/>
      <c r="D449" s="41">
        <f>F338</f>
        <v>576000</v>
      </c>
      <c r="E449" s="41"/>
      <c r="F449" s="41"/>
    </row>
    <row r="450" spans="1:7" hidden="1" thickBot="1" x14ac:dyDescent="0.25">
      <c r="A450" s="46" t="s">
        <v>557</v>
      </c>
      <c r="B450" s="47"/>
      <c r="C450" s="48"/>
      <c r="D450" s="41">
        <f>F349</f>
        <v>15150</v>
      </c>
      <c r="E450" s="41"/>
      <c r="F450" s="41"/>
    </row>
    <row r="451" spans="1:7" hidden="1" thickBot="1" x14ac:dyDescent="0.25">
      <c r="A451" s="46" t="s">
        <v>558</v>
      </c>
      <c r="B451" s="47"/>
      <c r="C451" s="48"/>
      <c r="D451" s="41">
        <f>F355</f>
        <v>32880</v>
      </c>
      <c r="E451" s="41"/>
      <c r="F451" s="41"/>
    </row>
    <row r="452" spans="1:7" hidden="1" thickBot="1" x14ac:dyDescent="0.25">
      <c r="A452" s="56" t="s">
        <v>559</v>
      </c>
      <c r="B452" s="57"/>
      <c r="C452" s="58"/>
      <c r="D452" s="32"/>
      <c r="E452" s="41">
        <f>F358</f>
        <v>2271672</v>
      </c>
      <c r="F452" s="32"/>
    </row>
    <row r="453" spans="1:7" hidden="1" thickBot="1" x14ac:dyDescent="0.25">
      <c r="A453" s="46" t="s">
        <v>560</v>
      </c>
      <c r="B453" s="47"/>
      <c r="C453" s="48"/>
      <c r="D453" s="41">
        <f>F365</f>
        <v>179600</v>
      </c>
      <c r="E453" s="41"/>
      <c r="F453" s="41"/>
    </row>
    <row r="454" spans="1:7" hidden="1" thickBot="1" x14ac:dyDescent="0.25">
      <c r="A454" s="46" t="s">
        <v>561</v>
      </c>
      <c r="B454" s="47"/>
      <c r="C454" s="48"/>
      <c r="D454" s="41">
        <f>F371</f>
        <v>46580</v>
      </c>
      <c r="E454" s="41"/>
      <c r="F454" s="41"/>
    </row>
    <row r="455" spans="1:7" hidden="1" thickBot="1" x14ac:dyDescent="0.25">
      <c r="A455" s="56" t="s">
        <v>562</v>
      </c>
      <c r="B455" s="57"/>
      <c r="C455" s="58"/>
      <c r="D455" s="32"/>
      <c r="E455" s="41">
        <f>F376</f>
        <v>226180</v>
      </c>
      <c r="F455" s="32"/>
    </row>
    <row r="456" spans="1:7" hidden="1" thickBot="1" x14ac:dyDescent="0.25">
      <c r="A456" s="46" t="s">
        <v>563</v>
      </c>
      <c r="B456" s="47"/>
      <c r="C456" s="48"/>
      <c r="D456" s="41">
        <f>F387</f>
        <v>265350</v>
      </c>
      <c r="E456" s="41"/>
      <c r="F456" s="41"/>
    </row>
    <row r="457" spans="1:7" hidden="1" thickBot="1" x14ac:dyDescent="0.25">
      <c r="A457" s="56" t="s">
        <v>564</v>
      </c>
      <c r="B457" s="57"/>
      <c r="C457" s="58"/>
      <c r="D457" s="32"/>
      <c r="E457" s="41">
        <f>F391</f>
        <v>265350</v>
      </c>
      <c r="F457" s="32"/>
    </row>
    <row r="458" spans="1:7" thickBot="1" x14ac:dyDescent="0.25">
      <c r="A458" s="62" t="s">
        <v>565</v>
      </c>
      <c r="B458" s="63"/>
      <c r="C458" s="64"/>
      <c r="D458" s="32"/>
      <c r="E458" s="32"/>
      <c r="F458" s="41">
        <f>F394</f>
        <v>3374042</v>
      </c>
    </row>
    <row r="459" spans="1:7" ht="14.25" thickTop="1" thickBot="1" x14ac:dyDescent="0.25">
      <c r="A459" s="65" t="s">
        <v>566</v>
      </c>
      <c r="B459" s="66"/>
      <c r="C459" s="67"/>
      <c r="D459" s="42"/>
      <c r="E459" s="42"/>
      <c r="F459" s="42">
        <f>F398</f>
        <v>9357014</v>
      </c>
    </row>
    <row r="460" spans="1:7" thickBot="1" x14ac:dyDescent="0.25">
      <c r="A460" s="68" t="s">
        <v>567</v>
      </c>
      <c r="B460" s="69"/>
      <c r="C460" s="70"/>
      <c r="D460" s="32"/>
      <c r="E460" s="32"/>
      <c r="F460" s="41">
        <f>F400</f>
        <v>10947706.380000001</v>
      </c>
    </row>
    <row r="461" spans="1:7" thickBot="1" x14ac:dyDescent="0.25">
      <c r="A461" s="43"/>
      <c r="B461" s="43"/>
      <c r="C461" s="43"/>
      <c r="D461" s="43"/>
      <c r="E461" s="44"/>
      <c r="F461" s="44"/>
      <c r="G461" s="14"/>
    </row>
    <row r="462" spans="1:7" thickBot="1" x14ac:dyDescent="0.25">
      <c r="A462" s="45" t="s">
        <v>568</v>
      </c>
      <c r="B462" s="73"/>
      <c r="C462" s="73"/>
      <c r="D462" s="73"/>
      <c r="E462" s="73"/>
      <c r="F462" s="73"/>
    </row>
    <row r="463" spans="1:7" thickBot="1" x14ac:dyDescent="0.25">
      <c r="A463" s="43"/>
      <c r="B463" s="43"/>
      <c r="C463" s="43"/>
      <c r="D463" s="43"/>
      <c r="E463" s="44"/>
      <c r="F463" s="44"/>
      <c r="G463" s="14"/>
    </row>
    <row r="464" spans="1:7" thickBot="1" x14ac:dyDescent="0.25">
      <c r="A464" s="43"/>
      <c r="B464" s="43"/>
      <c r="C464" s="43"/>
      <c r="D464" s="43"/>
      <c r="E464" s="44"/>
      <c r="F464" s="44"/>
      <c r="G464" s="14"/>
    </row>
    <row r="465" spans="1:7" thickBot="1" x14ac:dyDescent="0.25">
      <c r="A465" s="45" t="s">
        <v>569</v>
      </c>
      <c r="B465" s="74"/>
      <c r="C465" s="74"/>
      <c r="D465" s="74"/>
      <c r="E465" s="74"/>
      <c r="F465" s="74"/>
    </row>
    <row r="466" spans="1:7" thickBot="1" x14ac:dyDescent="0.25">
      <c r="A466" s="43"/>
      <c r="B466" s="43"/>
      <c r="C466" s="43"/>
      <c r="D466" s="43"/>
      <c r="E466" s="44"/>
      <c r="F466" s="44"/>
      <c r="G466" s="14"/>
    </row>
    <row r="467" spans="1:7" thickBot="1" x14ac:dyDescent="0.25">
      <c r="A467" s="45" t="s">
        <v>570</v>
      </c>
      <c r="B467" s="75"/>
      <c r="C467" s="75"/>
      <c r="D467" s="75"/>
      <c r="E467" s="75"/>
      <c r="F467" s="75"/>
    </row>
  </sheetData>
  <sheetProtection algorithmName="SHA-512" hashValue="Ije6gsT3hWbASeqT7+3COOnBoaoERWax6EYbVDqx39scitL7K4Dq+5gHxITq+bvqp3RFdKYCFzhNy4AgIXI9wg==" saltValue="/ICRVjLcnBQoPtNzNwU62w==" spinCount="100000" sheet="1" selectLockedCells="1"/>
  <mergeCells count="66">
    <mergeCell ref="B467:F467"/>
    <mergeCell ref="A452:C452"/>
    <mergeCell ref="A453:C453"/>
    <mergeCell ref="A454:C454"/>
    <mergeCell ref="A455:C455"/>
    <mergeCell ref="A456:C456"/>
    <mergeCell ref="A457:C457"/>
    <mergeCell ref="A458:C458"/>
    <mergeCell ref="A459:C459"/>
    <mergeCell ref="A460:C460"/>
    <mergeCell ref="B462:F462"/>
    <mergeCell ref="B465:F465"/>
    <mergeCell ref="A451:C451"/>
    <mergeCell ref="A440:C440"/>
    <mergeCell ref="A441:C441"/>
    <mergeCell ref="A442:C442"/>
    <mergeCell ref="A443:C443"/>
    <mergeCell ref="A444:C444"/>
    <mergeCell ref="A445:C445"/>
    <mergeCell ref="A446:C446"/>
    <mergeCell ref="A447:C447"/>
    <mergeCell ref="A448:C448"/>
    <mergeCell ref="A449:C449"/>
    <mergeCell ref="A450:C450"/>
    <mergeCell ref="A439:C439"/>
    <mergeCell ref="A428:C428"/>
    <mergeCell ref="A429:C429"/>
    <mergeCell ref="A430:C430"/>
    <mergeCell ref="A431:C431"/>
    <mergeCell ref="A432:C432"/>
    <mergeCell ref="A433:C433"/>
    <mergeCell ref="A434:C434"/>
    <mergeCell ref="A435:C435"/>
    <mergeCell ref="A436:C436"/>
    <mergeCell ref="A437:C437"/>
    <mergeCell ref="A438:C438"/>
    <mergeCell ref="A427:C427"/>
    <mergeCell ref="A416:C416"/>
    <mergeCell ref="A417:C417"/>
    <mergeCell ref="A418:C418"/>
    <mergeCell ref="A419:C419"/>
    <mergeCell ref="A420:C420"/>
    <mergeCell ref="A421:C421"/>
    <mergeCell ref="A422:C422"/>
    <mergeCell ref="A423:C423"/>
    <mergeCell ref="A424:C424"/>
    <mergeCell ref="A425:C425"/>
    <mergeCell ref="A426:C426"/>
    <mergeCell ref="A415:C415"/>
    <mergeCell ref="A404:C404"/>
    <mergeCell ref="A405:C405"/>
    <mergeCell ref="A406:C406"/>
    <mergeCell ref="A407:C407"/>
    <mergeCell ref="A408:C408"/>
    <mergeCell ref="A409:C409"/>
    <mergeCell ref="A410:C410"/>
    <mergeCell ref="A411:C411"/>
    <mergeCell ref="A412:C412"/>
    <mergeCell ref="A413:C413"/>
    <mergeCell ref="A414:C414"/>
    <mergeCell ref="A403:C403"/>
    <mergeCell ref="C1:F1"/>
    <mergeCell ref="A2:F2"/>
    <mergeCell ref="A395:F395"/>
    <mergeCell ref="A399:D399"/>
    <mergeCell ref="A400:E400"/>
  </mergeCells>
  <pageMargins left="0.75" right="0.75" top="0.24" bottom="0.94" header="0.16" footer="0.16"/>
  <pageSetup paperSize="9" orientation="portrait" horizontalDpi="4294967293" verticalDpi="4294967293" r:id="rId1"/>
  <headerFooter>
    <oddFooter>&amp;Cדף &amp;P  מתוך &amp;N&amp;Rחתימה:
           ----------------------------------</oddFooter>
  </headerFooter>
  <rowBreaks count="1" manualBreakCount="1">
    <brk id="369" max="5" man="1"/>
  </rowBreaks>
  <colBreaks count="1" manualBreakCount="1">
    <brk id="4" max="43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3</vt:i4>
      </vt:variant>
    </vt:vector>
  </HeadingPairs>
  <TitlesOfParts>
    <vt:vector size="4" baseType="lpstr">
      <vt:lpstr>report_sources_19.12.2008_12-05</vt:lpstr>
      <vt:lpstr>tab</vt:lpstr>
      <vt:lpstr>'report_sources_19.12.2008_12-05'!WPrint_Area_W</vt:lpstr>
      <vt:lpstr>'report_sources_19.12.2008_12-05'!WPrint_TitlesW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Document</dc:title>
  <dc:creator>Merav Shilat Zituni</dc:creator>
  <cp:lastModifiedBy>Osnat Nachmias</cp:lastModifiedBy>
  <cp:lastPrinted>2008-12-20T16:40:53Z</cp:lastPrinted>
  <dcterms:created xsi:type="dcterms:W3CDTF">2008-12-19T10:08:48Z</dcterms:created>
  <dcterms:modified xsi:type="dcterms:W3CDTF">2023-07-30T09:39:50Z</dcterms:modified>
</cp:coreProperties>
</file>