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מכרזים - פרויקטים\מכרזים פעילים - מעקב\מכרז 01-2021 - ביצוע תשתיות להרחבת קיבוץ ברקאי\"/>
    </mc:Choice>
  </mc:AlternateContent>
  <bookViews>
    <workbookView xWindow="0" yWindow="0" windowWidth="28800" windowHeight="12330"/>
  </bookViews>
  <sheets>
    <sheet name="כתב כמויות ברקאי נעול" sheetId="1" r:id="rId1"/>
  </sheets>
  <externalReferences>
    <externalReference r:id="rId2"/>
  </externalReferences>
  <definedNames>
    <definedName name="_xlnm.Print_Area" localSheetId="0">'כתב כמויות ברקאי נעול'!$A$1:$F$429</definedName>
  </definedNames>
  <calcPr calcId="181029"/>
</workbook>
</file>

<file path=xl/calcChain.xml><?xml version="1.0" encoding="utf-8"?>
<calcChain xmlns="http://schemas.openxmlformats.org/spreadsheetml/2006/main">
  <c r="C382" i="1" l="1"/>
  <c r="C387" i="1"/>
  <c r="C383" i="1"/>
  <c r="C384" i="1"/>
  <c r="C385" i="1"/>
  <c r="C386" i="1"/>
  <c r="C388" i="1"/>
  <c r="C389" i="1"/>
  <c r="C390" i="1"/>
  <c r="C391" i="1"/>
  <c r="C392" i="1"/>
  <c r="C393" i="1"/>
  <c r="C396" i="1"/>
  <c r="C394" i="1"/>
  <c r="C395" i="1"/>
  <c r="C397" i="1"/>
  <c r="C398" i="1"/>
  <c r="C400" i="1"/>
  <c r="C401" i="1"/>
  <c r="C402" i="1"/>
  <c r="C403" i="1"/>
  <c r="C404" i="1"/>
  <c r="C407" i="1"/>
  <c r="C405" i="1"/>
  <c r="C406" i="1"/>
  <c r="C408" i="1"/>
  <c r="C409" i="1"/>
  <c r="C411" i="1"/>
  <c r="C410" i="1"/>
  <c r="C412" i="1"/>
  <c r="C413" i="1"/>
  <c r="C414" i="1"/>
  <c r="C415" i="1"/>
  <c r="C416" i="1"/>
  <c r="C422" i="1"/>
  <c r="C417" i="1"/>
  <c r="C418" i="1"/>
  <c r="C419" i="1"/>
  <c r="C420" i="1"/>
  <c r="C421" i="1"/>
  <c r="F300" i="1"/>
  <c r="F10" i="1"/>
  <c r="F7" i="1"/>
  <c r="F11" i="1"/>
  <c r="F12" i="1"/>
  <c r="F13" i="1"/>
  <c r="F14" i="1"/>
  <c r="F375" i="1"/>
  <c r="F15" i="1"/>
  <c r="F16" i="1"/>
  <c r="F18" i="1"/>
  <c r="F19" i="1"/>
  <c r="F21" i="1"/>
  <c r="F22" i="1"/>
  <c r="F23" i="1"/>
  <c r="F24" i="1"/>
  <c r="F25" i="1"/>
  <c r="F26" i="1"/>
  <c r="F28" i="1"/>
  <c r="F29" i="1"/>
  <c r="F32" i="1"/>
  <c r="F34" i="1"/>
  <c r="F35" i="1"/>
  <c r="F36" i="1"/>
  <c r="F37" i="1"/>
  <c r="F38" i="1"/>
  <c r="F39" i="1"/>
  <c r="F40" i="1"/>
  <c r="F41" i="1"/>
  <c r="F42" i="1"/>
  <c r="F43" i="1"/>
  <c r="F45" i="1"/>
  <c r="F46" i="1"/>
  <c r="F47" i="1"/>
  <c r="F48" i="1"/>
  <c r="F49" i="1"/>
  <c r="F50" i="1"/>
  <c r="F51" i="1"/>
  <c r="F52" i="1"/>
  <c r="F53" i="1"/>
  <c r="F54" i="1"/>
  <c r="F55" i="1"/>
  <c r="F56" i="1"/>
  <c r="F57" i="1"/>
  <c r="F60" i="1"/>
  <c r="F61" i="1"/>
  <c r="F65" i="1"/>
  <c r="F68" i="1"/>
  <c r="F71" i="1"/>
  <c r="F74" i="1"/>
  <c r="F75" i="1"/>
  <c r="F77" i="1"/>
  <c r="F82" i="1"/>
  <c r="F83" i="1"/>
  <c r="F84" i="1"/>
  <c r="F85" i="1"/>
  <c r="F86" i="1"/>
  <c r="F87" i="1"/>
  <c r="F88" i="1"/>
  <c r="F89" i="1"/>
  <c r="F90" i="1"/>
  <c r="F91" i="1"/>
  <c r="F92" i="1"/>
  <c r="F93" i="1"/>
  <c r="F94" i="1"/>
  <c r="F95" i="1"/>
  <c r="F96" i="1"/>
  <c r="F97" i="1"/>
  <c r="F98" i="1"/>
  <c r="F99" i="1"/>
  <c r="F100" i="1"/>
  <c r="F101" i="1"/>
  <c r="F102" i="1"/>
  <c r="F103" i="1"/>
  <c r="F104" i="1"/>
  <c r="F105" i="1"/>
  <c r="F106"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6" i="1"/>
  <c r="F147" i="1"/>
  <c r="F148" i="1"/>
  <c r="F149" i="1"/>
  <c r="F150" i="1"/>
  <c r="F151" i="1"/>
  <c r="F152" i="1"/>
  <c r="F153" i="1"/>
  <c r="F154" i="1"/>
  <c r="F155" i="1"/>
  <c r="F156" i="1"/>
  <c r="F157" i="1"/>
  <c r="F160" i="1"/>
  <c r="F161" i="1"/>
  <c r="F162" i="1"/>
  <c r="F163" i="1"/>
  <c r="F164" i="1"/>
  <c r="F165" i="1"/>
  <c r="F166" i="1"/>
  <c r="F167" i="1"/>
  <c r="F168" i="1"/>
  <c r="F169" i="1"/>
  <c r="F170" i="1"/>
  <c r="F171" i="1"/>
  <c r="F172" i="1"/>
  <c r="F173" i="1"/>
  <c r="F174" i="1"/>
  <c r="F175" i="1"/>
  <c r="F176" i="1"/>
  <c r="F177" i="1"/>
  <c r="F178" i="1"/>
  <c r="F179" i="1"/>
  <c r="F180" i="1"/>
  <c r="F181" i="1"/>
  <c r="F182" i="1"/>
  <c r="F183"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4" i="1"/>
  <c r="F215" i="1"/>
  <c r="F216" i="1"/>
  <c r="F217" i="1"/>
  <c r="F223" i="1"/>
  <c r="F224" i="1"/>
  <c r="F225" i="1"/>
  <c r="F226" i="1"/>
  <c r="F228" i="1"/>
  <c r="F229" i="1"/>
  <c r="F231" i="1"/>
  <c r="F232" i="1"/>
  <c r="F233" i="1"/>
  <c r="F234" i="1"/>
  <c r="F236" i="1"/>
  <c r="F237" i="1"/>
  <c r="F238" i="1"/>
  <c r="F239" i="1"/>
  <c r="F240" i="1"/>
  <c r="F241" i="1"/>
  <c r="F242" i="1"/>
  <c r="F243" i="1"/>
  <c r="F247" i="1"/>
  <c r="F248" i="1"/>
  <c r="F249" i="1"/>
  <c r="F250" i="1"/>
  <c r="F251" i="1"/>
  <c r="F252" i="1"/>
  <c r="F253" i="1"/>
  <c r="F254" i="1"/>
  <c r="F255" i="1"/>
  <c r="F256" i="1"/>
  <c r="F257" i="1"/>
  <c r="F258" i="1"/>
  <c r="F259" i="1"/>
  <c r="F261" i="1"/>
  <c r="F262" i="1"/>
  <c r="F263" i="1"/>
  <c r="F264" i="1"/>
  <c r="F265" i="1"/>
  <c r="F266" i="1"/>
  <c r="F267" i="1"/>
  <c r="F268" i="1"/>
  <c r="F269" i="1"/>
  <c r="F270" i="1"/>
  <c r="F271" i="1"/>
  <c r="F272" i="1"/>
  <c r="F273" i="1"/>
  <c r="F274" i="1"/>
  <c r="F275" i="1"/>
  <c r="F277" i="1"/>
  <c r="F278" i="1"/>
  <c r="F279" i="1"/>
  <c r="F283" i="1"/>
  <c r="F284" i="1"/>
  <c r="F285" i="1"/>
  <c r="F290" i="1"/>
  <c r="F291" i="1"/>
  <c r="F292" i="1"/>
  <c r="F293" i="1"/>
  <c r="F294" i="1"/>
  <c r="F295" i="1"/>
  <c r="F297" i="1"/>
  <c r="F301" i="1"/>
  <c r="F302" i="1"/>
  <c r="F303" i="1"/>
  <c r="F304" i="1"/>
  <c r="F305" i="1"/>
  <c r="F306" i="1"/>
  <c r="F307" i="1"/>
  <c r="F308" i="1"/>
  <c r="F309" i="1"/>
  <c r="F310" i="1"/>
  <c r="F311" i="1"/>
  <c r="F312" i="1"/>
  <c r="F313" i="1"/>
  <c r="F314" i="1"/>
  <c r="F315" i="1"/>
  <c r="F316" i="1"/>
  <c r="F317" i="1"/>
  <c r="F318" i="1"/>
  <c r="F319" i="1"/>
  <c r="F320" i="1"/>
  <c r="F321" i="1"/>
  <c r="F322" i="1"/>
  <c r="F323" i="1"/>
  <c r="F325" i="1"/>
  <c r="F326" i="1"/>
  <c r="F327" i="1"/>
  <c r="F328" i="1"/>
  <c r="F329" i="1"/>
  <c r="F330" i="1"/>
  <c r="F331" i="1"/>
  <c r="F332" i="1"/>
  <c r="F334" i="1"/>
  <c r="F335" i="1"/>
  <c r="F337" i="1"/>
  <c r="F338" i="1"/>
  <c r="F339" i="1"/>
  <c r="F340" i="1"/>
  <c r="F341" i="1"/>
  <c r="F342" i="1"/>
  <c r="F343" i="1"/>
  <c r="F344" i="1"/>
  <c r="F345" i="1"/>
  <c r="F346" i="1"/>
  <c r="F347" i="1"/>
  <c r="F348" i="1"/>
  <c r="F349" i="1"/>
  <c r="F350" i="1"/>
  <c r="F351" i="1"/>
  <c r="F352" i="1"/>
  <c r="F353" i="1"/>
  <c r="F354" i="1"/>
  <c r="F355" i="1"/>
  <c r="F356" i="1"/>
  <c r="F357" i="1"/>
  <c r="F359" i="1"/>
  <c r="F360" i="1"/>
  <c r="F361" i="1"/>
  <c r="F362" i="1"/>
  <c r="F363" i="1"/>
  <c r="F364" i="1"/>
  <c r="F365" i="1"/>
  <c r="F366" i="1"/>
  <c r="F369" i="1"/>
  <c r="F370" i="1"/>
  <c r="F372" i="1"/>
  <c r="F373" i="1"/>
  <c r="F374" i="1"/>
  <c r="C399" i="1"/>
  <c r="F376" i="1"/>
  <c r="C425" i="1"/>
  <c r="C426" i="1"/>
  <c r="C428" i="1"/>
  <c r="C424" i="1"/>
  <c r="F377" i="1"/>
  <c r="F378" i="1"/>
  <c r="F379" i="1"/>
  <c r="C427" i="1"/>
</calcChain>
</file>

<file path=xl/sharedStrings.xml><?xml version="1.0" encoding="utf-8"?>
<sst xmlns="http://schemas.openxmlformats.org/spreadsheetml/2006/main" count="1192" uniqueCount="794">
  <si>
    <t>מספר</t>
  </si>
  <si>
    <t>תאור</t>
  </si>
  <si>
    <t>יח' מידה</t>
  </si>
  <si>
    <t>כמות</t>
  </si>
  <si>
    <t>מחיר</t>
  </si>
  <si>
    <t>סה"כ</t>
  </si>
  <si>
    <t>00.00.0.000</t>
  </si>
  <si>
    <t>246.13 קיבוץ ברקאי - שלב א'</t>
  </si>
  <si>
    <t>01.00.0.000</t>
  </si>
  <si>
    <t xml:space="preserve"> כבישים</t>
  </si>
  <si>
    <t>01.40.0.000</t>
  </si>
  <si>
    <t xml:space="preserve"> פרק 40 - פיתוח האתר</t>
  </si>
  <si>
    <t>01.40.1.000</t>
  </si>
  <si>
    <t xml:space="preserve"> תת פרק 40.01 עבודות הכנה ופירוק</t>
  </si>
  <si>
    <t>01.40.1.010</t>
  </si>
  <si>
    <t xml:space="preserve"> פירוק מבנה כבישים ומדרכות (מצע, תשתית ומילוי) בעובי עד 80 ס"מ בחפירה זהירה.</t>
  </si>
  <si>
    <t xml:space="preserve"> מ"ר</t>
  </si>
  <si>
    <t>01.40.5.000</t>
  </si>
  <si>
    <t xml:space="preserve"> תת פרק 40.05 ריצוף ואבני שפה</t>
  </si>
  <si>
    <t>01.40.5.010</t>
  </si>
  <si>
    <t xml:space="preserve"> סעיפי ריצוף כוללים את שכבת החול בעובי עד 5 ס"מ. מחיר ריצוף באבן משתלבת בגוון צבעוני אינו כולל צבע לבן.</t>
  </si>
  <si>
    <t>הערה</t>
  </si>
  <si>
    <t>01.40.5.020</t>
  </si>
  <si>
    <t xml:space="preserve"> ריצוף באבנים משתלבות בעובי 6 ס"מ, בגוון ובגמר לפי פרט, מסוג מלבנית, ,10/20 20/20  או שו"ע לפי תכנית.</t>
  </si>
  <si>
    <t>01.40.5.030</t>
  </si>
  <si>
    <t xml:space="preserve"> ריצוף באבנים משתלבות בעובי 6 ס"מ,גמר צבעוני מסוג "יפו" או ש"ע.</t>
  </si>
  <si>
    <t>01.40.5.040</t>
  </si>
  <si>
    <t>ריצוף באבנים משתלבות בעובי 6 ס"מ מסוג אבן סימון לעיוורים, בגוון עם צבע (עם בליטות) בהנמכת ריצוף במעברי חציה, ברוחב 60 ס"מ במידות 20/20/6 ס"מ לרבות יס וד.</t>
  </si>
  <si>
    <t>01.40.5.050</t>
  </si>
  <si>
    <t xml:space="preserve"> אבן סימון והכוונה לעיוורים עם פסים 20/20/6 ס"מ לרבות גוון לבן  כדוגמת אקרשטיין או ש"ע.</t>
  </si>
  <si>
    <t>01.40.5.060</t>
  </si>
  <si>
    <t xml:space="preserve"> אבן גן טרומה במידות 10/100/20 ס"מ בגוון אפור.  (המחיר כולל יסוד משענת בטון)</t>
  </si>
  <si>
    <t xml:space="preserve"> מטר</t>
  </si>
  <si>
    <t>01.40.5.070</t>
  </si>
  <si>
    <t>משטח בטון ב30- יצוק באתר בעובי 12 ס"מ, כולל 2 רשתות ברזל מרותכת קוטר 8 כל 20/20 ס"מ והחלקת פני הבטון סרוק לרבות מישקים. כולל ניסור למניעת סדיקה 3 ס "מ עומק (ריצוף חצרות המיחזור).</t>
  </si>
  <si>
    <t>01.40.5.080</t>
  </si>
  <si>
    <t>מדרגות מבטון ב-30 (בטון גלוי ומוחלק סרוק) על משטח בטון משופע בעובי 15 ס"מ (כלול במחיר)  ומשולשים בחתך עד 40/16 ס"מ, הידוק השתית, מצע מהודק בעובי 25 ס" מ וזיון הבטון כנדרש .</t>
  </si>
  <si>
    <t>01.40.6.000</t>
  </si>
  <si>
    <t xml:space="preserve"> תת פרק 40.06 קירות - בטון מזויין</t>
  </si>
  <si>
    <t>01.40.6.010</t>
  </si>
  <si>
    <t>קירות גדר מבטון מזויין ב-30, ללא חיפוי אבן. כולל עבודות עפר, בטון רזה, יסוד, נקזים, תפרים ,זיון הקיר, מילוי גרנולרי בגב הקיר וכל העבודות החומרים הדרוש ים לצורך ביצוע הקיר בשלמות כמפורט בתכניות. (קירות פינת מחזור)</t>
  </si>
  <si>
    <t xml:space="preserve"> מ"ק</t>
  </si>
  <si>
    <t>01.40.6.011</t>
  </si>
  <si>
    <t>קירות גדר מבטון מזויין ב-30, ללא חיפוי אבן. כולל עבודות עפר, בטון רזה, יסוד, נקזים, תפרים ,זיון הקיר, מילוי גרנולרי בגב הקיר וכל העבודות החומרים הדרוש ים לצורך ביצוע הקיר בשלמות כמפורט בתכניות. (קיר אקוסטי)</t>
  </si>
  <si>
    <t>01.40.7.000</t>
  </si>
  <si>
    <t xml:space="preserve"> תת פרק 40.07  חיפויים ונדבכי ראש</t>
  </si>
  <si>
    <t>01.40.7.010</t>
  </si>
  <si>
    <t xml:space="preserve"> חיפוי קירות בטיח כורכרי. (שלוש שכבות כולל שכבה מיישרת), (קירות פינת מחזור)</t>
  </si>
  <si>
    <t>01.40.7.011</t>
  </si>
  <si>
    <t xml:space="preserve"> חיפוי קירות בטיח כורכרי. (שלוש שכבות כולל שכבה מיישרת). (קיר אקוסטי)</t>
  </si>
  <si>
    <t>01.40.7.020</t>
  </si>
  <si>
    <t xml:space="preserve"> חיפוי קירות תומכים מבטון באבן "ג'מאעין". כולל רשת זיון מגולוונת, עיגון, קשירת אבנים, כיחול וכל הנדרש. (קירות פינת מחזור)</t>
  </si>
  <si>
    <t>01.40.7.021</t>
  </si>
  <si>
    <t xml:space="preserve"> חיפוי קירות תומכים מבטון באבן "ג'מאעין". כולל רשת זיון מגולוונת, עיגון, קשירת אבנים, כיחול וכל הנדרש. (קיר אקוסטי)</t>
  </si>
  <si>
    <t>01.40.7.030</t>
  </si>
  <si>
    <t>נדבכי ראש (קופינג) מאבן שכבות פוליגונלית "ג'מאעין" לפי פרט אדריכלי - עובי "נראה" 8 ס"מ, עיבוד האבן טלטיש בכל הפאות הנראות. כולל כיחול בגוון האבן. (קיר ות פינת מחזור)</t>
  </si>
  <si>
    <t>01.40.7.031</t>
  </si>
  <si>
    <t>נדבכי ראש (קופינג) מאבן שכבות פוליגונלית "ג'מאעין" לפי פרט אדריכלי - עובי "נראה" 8 ס"מ, עיבוד האבן טלטיש בכל הפאות הנראות. כולל כיחול בגוון האבן. (קיר אקוסטי)</t>
  </si>
  <si>
    <t>01.40.8.000</t>
  </si>
  <si>
    <t xml:space="preserve"> תת פרק 40.08  ריהוט חוץ</t>
  </si>
  <si>
    <t>01.40.8.010</t>
  </si>
  <si>
    <t xml:space="preserve"> ספסל עץ ובטון בגמר חשוף / גרנוליט / מרקם אבן דגם "אילן" , מק"ט 1203 של "שחם אריכא" או ש"ע באורך 1.9 מ', מעוגן לקרקע /ריצוף. ספסל מותאם לנגישות נכים.</t>
  </si>
  <si>
    <t xml:space="preserve"> יח'</t>
  </si>
  <si>
    <t>01.40.8.020</t>
  </si>
  <si>
    <t>אשפון לוטוס  75 מבטון כולל פח מגולוון 45 ליטר ומכסה נירוסטה קשורים בשרשרת, מק"ט 3525 תוצרת שחם אריכא או ש"ע. האשפתון מעוגן לקרקע ,  גימור מרקם סומסום  כורכרי בהיר.</t>
  </si>
  <si>
    <t>01.41.0.000</t>
  </si>
  <si>
    <t xml:space="preserve"> פרק 41 - עבודות גינון</t>
  </si>
  <si>
    <t>01.41.1.000</t>
  </si>
  <si>
    <t xml:space="preserve"> תת פרק 41.01 אדמת גן וחיפוי קרקע</t>
  </si>
  <si>
    <t>01.41.1.010</t>
  </si>
  <si>
    <t xml:space="preserve"> מילוי אדמת גן מטיב מעולה בתוספת קומפוסט בכמות של  20 מ"ק לדונם, עובי 40 ס"מ (או לפי המפרט המיוחד), כולל פיזור ויישור בשטח הגינון לפי גבהים מתוכננים.</t>
  </si>
  <si>
    <t>01.41.2.000</t>
  </si>
  <si>
    <t xml:space="preserve"> תת פרק 41.02 עבודות השקיה</t>
  </si>
  <si>
    <t>01.41.2.010</t>
  </si>
  <si>
    <t xml:space="preserve"> צינור פוליאתילן בקוטר 25 מ"מ  דרג 6 .</t>
  </si>
  <si>
    <t>01.41.2.020</t>
  </si>
  <si>
    <t xml:space="preserve"> צינור פוליאתילן בקוטר 32 מ"מ  דרג 6 .</t>
  </si>
  <si>
    <t>01.41.2.030</t>
  </si>
  <si>
    <t xml:space="preserve"> טפטוף חום 16 מ"מ מווסת רע"מ נטפים או נען דן או ש"ע, 2.3-1.6 ל"ש כל 0.5 0.3- מ' , כולל מייצבים כל 2 מ' לקרקע.</t>
  </si>
  <si>
    <t>01.41.2.040</t>
  </si>
  <si>
    <t xml:space="preserve"> טבעת מצינור 16 מ"מ עם 10 טפטפות.</t>
  </si>
  <si>
    <t>01.41.2.050</t>
  </si>
  <si>
    <t xml:space="preserve"> שרוול פוליאטילן בקוטר 110 מ"מ בדרג 10.</t>
  </si>
  <si>
    <t>01.41.2.060</t>
  </si>
  <si>
    <t>ראש מערכת קוטר "11/2 לטפטוף או המטרה ללא הפעלות מופעל ע"י בקר השקיה לפי כמות,כולל מד לחץ,מגוף הידראולי ראשי מברונזה,מד מים עם פלט חשמלי או הידרומטר,שנ י מסננים,מקטין לחץ,וסת לחץ,משחרר אויר משולב כדוגמת א.ר.י/שו"ע,מגוף אלכסון,ברז גן "3/4 יציאה למי פיקוד וברזייה, ואביזרי חיבור מודולרים מסוג פלסאון/שו"</t>
  </si>
  <si>
    <t>קומפ'</t>
  </si>
  <si>
    <t>01.41.2.070</t>
  </si>
  <si>
    <t xml:space="preserve"> תוספת לראש מערכת עבור הפעלה בקוטר "2 11/הכוללת מגוף הידראולי מפלסטיק או גור גלקון כולל רקורד, התפצלות ממניפול ואביזרי חיבור.</t>
  </si>
  <si>
    <t>01.41.2.080</t>
  </si>
  <si>
    <t xml:space="preserve"> תוספת עבור שסתום ואקום מפליז "1/2 מותקן על הפעלה בראש מערכת.</t>
  </si>
  <si>
    <t>01.41.2.090</t>
  </si>
  <si>
    <t xml:space="preserve"> נקודת ויסות בקוטר "1 לפי פרט כולל הגנה בארגז  ריין ליין או ש"ע.</t>
  </si>
  <si>
    <t>01.41.2.100</t>
  </si>
  <si>
    <t xml:space="preserve"> שוחת אביזרים מבטון בקוטר 80 ס"מ כולל מכסה עם כיתוב השקייה.</t>
  </si>
  <si>
    <t>01.41.3.000</t>
  </si>
  <si>
    <t xml:space="preserve"> פרק 41.03 גינון ונטיעה</t>
  </si>
  <si>
    <t>01.41.3.010</t>
  </si>
  <si>
    <t xml:space="preserve"> הכשרת קרקע לשתילה ונטיעה, כולל חריש לעומק 25 ס"מ, תיחוח ויישור, המחיר כולל כל הנדרש לביצוע העבודה כגון: שימוש בכלים מכניים וכו'.</t>
  </si>
  <si>
    <t>01.41.3.020</t>
  </si>
  <si>
    <t xml:space="preserve"> אספקה ונטיעה של גיאופיטים צמחי פקעת</t>
  </si>
  <si>
    <t>01.41.3.030</t>
  </si>
  <si>
    <t xml:space="preserve"> אספקה ונטיעה של צמחים, גודל 4 , מיכל בנפח 3 ליטר,  או שקית.</t>
  </si>
  <si>
    <t>01.41.3.040</t>
  </si>
  <si>
    <t xml:space="preserve"> אספקה ונטיעה של ערערים, גודל 4 , מיכל בנפח 3 ליטר, שקיות גידול.</t>
  </si>
  <si>
    <t>01.41.3.050</t>
  </si>
  <si>
    <t>אספקה ונטיעת עצים גודל 8 - קוטר גזע ''2-2.5 מדוד 20 ס"מ במעלה הגזע מהקרקע, גובה מינימלי 2 מ', מפותח ויפה. ממיכל בנפח 50 ליטר לפחות, או מהקרקע באותו מח יר.</t>
  </si>
  <si>
    <t>01.41.3.051</t>
  </si>
  <si>
    <t xml:space="preserve"> תוספת 200 גרם  דשן "אוסמוקוט 12-14 חודש" לכל עץ. בתחתית בור השתילה. (יש לדאוג כי שורשיו התחתונים של הגוש נוגעים בדשן.)  יש לאשר מול מתכנן הצמחייה</t>
  </si>
  <si>
    <t>01.41.3.052</t>
  </si>
  <si>
    <t xml:space="preserve"> תוספת 30 גרם  דשן "אוסמוקוט 12-14 חודש" לכל צמח. בתחתית גומת השתילה. (יש לדאוג כי שורשיו התחתונים של הגוש נוגעים בדשן.)  יש לאשר מול מתכנן הצמחייה</t>
  </si>
  <si>
    <t>01.41.3.053</t>
  </si>
  <si>
    <t xml:space="preserve"> בכל בור שתילה יש להוסיף 1 מ"ק קומפוסט לפי תקן 801</t>
  </si>
  <si>
    <t>01.41.3.054</t>
  </si>
  <si>
    <t xml:space="preserve"> ארון הגנה לראש מערכת מפוליאסטר משוריין כדוגמאת "אורלייט בלומגארד" או ש"ע, במידות 1115X1110X320מ"מ, לרבות מסגרת מתכת ליציקת בטון ומנעול.</t>
  </si>
  <si>
    <t>01.41.3.060</t>
  </si>
  <si>
    <t xml:space="preserve"> בסיס סוקל מפוליאסטר משוריין כדוגמאת "אורלייט בלומגארד" או ש"ע, במידות 320X1115X600מ"מ.</t>
  </si>
  <si>
    <t>01.41.3.070</t>
  </si>
  <si>
    <t xml:space="preserve"> חיבור למקור מים להשקיה בקוטר של "1.5 מצינור מים קיים כולל מד מים, חפירה, גילוי הצנרת, תאומים, אישורים מגופים הכל לפי דרישות ספק המים ולפי פרט.</t>
  </si>
  <si>
    <t>01.41.3.080</t>
  </si>
  <si>
    <t>מחשב השקיה מסוג DC מסוג GSI מ-1-4 הפעלות תוצרת חברת גלקון. מוגן מים מבוסס אינטרנט. ותקשורת סלולארית כולל מטען, מצבר, חיבור לחשמל עמודים או לחילופין תא פוטו אלקטרי לטעינה סולארית. בארון הגניה מסוג C-54. בעל נעילה כפולה על משטח בטון או ארון השקיה. כולל אישור חשמלאי מוסמך לחיבורי החשמל.</t>
  </si>
  <si>
    <t>01.41.3.090</t>
  </si>
  <si>
    <t xml:space="preserve"> זרעי פרחי בר מ"זרעים מציון" או ש"ע בתערובת כמה זנים לפי מפרט המתכנן בזריעה ידנית</t>
  </si>
  <si>
    <t>01.44.0.000</t>
  </si>
  <si>
    <t xml:space="preserve"> פרק 44 - גדרות ומעקות מפרופילי פלדה</t>
  </si>
  <si>
    <t>01.44.1.000</t>
  </si>
  <si>
    <t xml:space="preserve"> תת פרק  44.01 גדרות ומעקות מפרופילי פלדה</t>
  </si>
  <si>
    <t>01.44.1.010</t>
  </si>
  <si>
    <t xml:space="preserve"> מעקה הגנה להולכי רגל דגם אורלי או שוו"ע ע"פ בחירת הרשות המקומית.</t>
  </si>
  <si>
    <t>01.44.1.020</t>
  </si>
  <si>
    <t xml:space="preserve"> מעקה בטיחות ממתכת פלדה מגולוונת וצבועה בתנור מדגם "כנרת" תוצרת אורלי מק"ט 5005 גובה 110 ס"מ עד 120 ס"מ, כולל עיגון וביטון לקרקע או לקירות .</t>
  </si>
  <si>
    <t>02.00.0.000</t>
  </si>
  <si>
    <t xml:space="preserve"> מגרשים</t>
  </si>
  <si>
    <t>02.02.0.000</t>
  </si>
  <si>
    <t xml:space="preserve"> פרק 2 - קירות תומכים וקירות גדר-בטון מזוין</t>
  </si>
  <si>
    <t>02.02.1.000</t>
  </si>
  <si>
    <t xml:space="preserve"> קירות תומכים</t>
  </si>
  <si>
    <t>02.02.1.010</t>
  </si>
  <si>
    <t>קיר כובד מאבן שכבות פוליגונלית "ג'מאעין" לפי פרט אדריכלי, עם גב בטון ב-30 (ללא דבש) בגובה עד 6.5 מטר, לרבות עיבוד ראש הקיר מאבן שכבות פוליגונלית "ג'מא עין" לפי פרט אדריכלי, וציפוי אבן שכבות פוליגונלית "ג'מאעין" בצד שני, הכל לפי פרטים בתכניות</t>
  </si>
  <si>
    <t>02.40.0.000</t>
  </si>
  <si>
    <t xml:space="preserve"> פרק  40 - פיתוח האתר</t>
  </si>
  <si>
    <t>02.40.2.000</t>
  </si>
  <si>
    <t xml:space="preserve"> מסלעות</t>
  </si>
  <si>
    <t>02.40.2.010</t>
  </si>
  <si>
    <t>מסלעה מאבנים ארגזיות, לפי הפרט והמיפרט. המחיר כולל כל החומרים והעבודה כנדרש בתכניות המהנדס לרבות בטון רזה יריעות גיאוטכניות וכיסי אדמה לשתילה. ימדד לפ י המפרט הכללי. יבוצע לגובה של עד 2.5 מ' בלבד לגובה רב מכך יש לבצע הפרדה עם ברמה או לתכנן מסלעה קונסטרוקטיבית.</t>
  </si>
  <si>
    <t>02.44.0.000</t>
  </si>
  <si>
    <t>02.44.1.000</t>
  </si>
  <si>
    <t xml:space="preserve"> תת פרק 44.01 גדרות ומעקות מפרופילי פלדה</t>
  </si>
  <si>
    <t>02.44.1.010</t>
  </si>
  <si>
    <t>02.51.0.000</t>
  </si>
  <si>
    <t xml:space="preserve"> פרק 51 - כבישים ופיתוח</t>
  </si>
  <si>
    <t>02.51.2.000</t>
  </si>
  <si>
    <t xml:space="preserve"> עבודות עפר</t>
  </si>
  <si>
    <t>02.51.2.010</t>
  </si>
  <si>
    <t>טיפול בחומר חפור/חצוב, לצורך שימוש חוזר כמילוי באתר, כולל מיון וניפוי, גריסה, הפרדת הפסולת (אם ישנה) והתאמתו לחומר נברר, או לדרישת המפרט המיוחד, לרבות איחסונו, העמסתו, הובלתו משטחי החפירה/גריסה לאזורי המילוי, פיזור והידוק מבוקר לפי המפרט הכללי בשכבות בעובי עד 20 ס"מ. ישולם לפי מ"ק מילוי מהודק בשטח.</t>
  </si>
  <si>
    <t>02.51.2.020</t>
  </si>
  <si>
    <t xml:space="preserve"> חפירה ו/או חציבה בכל סוגי סלע וקרקע מעל 10,000 מ"ק .</t>
  </si>
  <si>
    <t>02.51.3.000</t>
  </si>
  <si>
    <t xml:space="preserve"> מצעים ומילוי מובא</t>
  </si>
  <si>
    <t>02.51.3.010</t>
  </si>
  <si>
    <t>מילוי מובא מחומר נברר (מצע סוג ג'), מפוזר בשכבות בעובי מקס' של 20 ס"מ לאחר ההידוק בהידוק מבוקר, לפי הנדרש במפרט הכללי -פרק 51 (המחיר כולל ההידוק) עד 1 000, מ"ק.</t>
  </si>
  <si>
    <t>03.00.0.000</t>
  </si>
  <si>
    <t>מבנה 3</t>
  </si>
  <si>
    <t>03.08.0.000</t>
  </si>
  <si>
    <t>עבודות חשמל</t>
  </si>
  <si>
    <t>03.08.1.000</t>
  </si>
  <si>
    <t>לוחות חשמל מתח נמוך</t>
  </si>
  <si>
    <t>03.08.1.001</t>
  </si>
  <si>
    <t>הערות : א.לוחות החשמל יבנו לפי תקן ישראלי IEC 61439 ע"י יצרן מאושר לכך. ויעמדו בדרישות התקן. ב. כושר ניתוק של המא"זים יהיה 10KA לפי תקן IEC 898 . ג. עבור מפסקי זרם חצי-אטומטיים יש להבטיח שכושר הניתוק יהיה ICS-ICU. ה.כל חיבורי הכבלים לציודים , כניסה ללוחות חשמל עם אנטגרון ולפי פרט . ו.כל ציודי המיתוג והמפסקים יהיו מסוג ABB,שניידר, EATON, אלא אם צויין אחרת או ש"ע מאושר ע"י המתכנן .</t>
  </si>
  <si>
    <t>03.08.1.010</t>
  </si>
  <si>
    <t>מאמ"ת חד-פזי עד 10KA ,1X25A.</t>
  </si>
  <si>
    <t>03.08.1.020</t>
  </si>
  <si>
    <t>מאמ"ת תלת פזי 10KA ,3X25A.</t>
  </si>
  <si>
    <t>03.08.1.025</t>
  </si>
  <si>
    <t>מאמ"ת תלת פזי 10KA ,3X40A.</t>
  </si>
  <si>
    <t>03.08.1.026</t>
  </si>
  <si>
    <t>תוספת למחיר המאמ"ת 3X40A, עבור התקנה בלוח חשמל קיים כולל חיווט,מהדקים שילוט כיסויים  חבור כבלים או מוליכים או פסי צבירה גמישים באופן מושלם המחיר כולל כל החומרים והעבודות הדרושים להשלמת העבודה .</t>
  </si>
  <si>
    <t>03.08.1.027</t>
  </si>
  <si>
    <t>שעון אסטרונומי כדוגמת Grsslin דגם  talento 752 pro או ש"ע מאושר, לרבות התקנה בלוח חלוקה  C קיים, כולל כל שינויים המכאניים והחשמליים הנדרשים  להתקנה והפעלה מושלמת.</t>
  </si>
  <si>
    <t>03.08.1.028</t>
  </si>
  <si>
    <t>תא פוטואלקטרי</t>
  </si>
  <si>
    <t>03.08.1.030</t>
  </si>
  <si>
    <t>שקע חד פזי 16A מותקן בלוח אטום IP55</t>
  </si>
  <si>
    <t>03.08.1.040</t>
  </si>
  <si>
    <t>מנתק מבטחים בעומס עד 3X50A עם תא כבוי קשת 6IN כולל נתיכי סכין בעלי כושר ניתוק גבוה בהתאם לנדרש דוגמאת ABB או JUNK או ש"ע.</t>
  </si>
  <si>
    <t>03.08.1.045</t>
  </si>
  <si>
    <t>מגען תלת פזי עד AC1 ,3X50A כולל בלוק מגעי עזר.</t>
  </si>
  <si>
    <t>03.08.1.047</t>
  </si>
  <si>
    <t>מפסק זרם חצי אוט' 36KA 3X500A דגם N.S.X של שניידר</t>
  </si>
  <si>
    <t>03.08.1.048</t>
  </si>
  <si>
    <t>מפסק זרם חצי אוט' 36KA 3X400A דגם N.S.X של שניידר</t>
  </si>
  <si>
    <t>03.08.1.050</t>
  </si>
  <si>
    <t>מפסק זרם חצי אוט' 36KA 3X250A דגם N.S.X של שניידר</t>
  </si>
  <si>
    <t>03.08.1.052</t>
  </si>
  <si>
    <t>תוספת למחיר מפסק זרם חצי אוטמטי עד 3X250A, עבור התקנה בלוח חשמל קיים כולל התקנה חיווט,מהדקים שילוט כיסויים חבור כבלים או מוליכים או פסי צבירה גמישים באופן מושלם המחיר כולל כל החומרים והעבודות הדרושים להשלמת העבודה .</t>
  </si>
  <si>
    <t>03.08.1.055</t>
  </si>
  <si>
    <t>מפסק זרם חצי אוט' 22KA 3X200A דגם N.S.X של M.G</t>
  </si>
  <si>
    <t>03.08.1.057</t>
  </si>
  <si>
    <t>מפסק זרם חצי אוט' 22KA 3X160A דגם N.S.X של M.G</t>
  </si>
  <si>
    <t>03.08.1.060</t>
  </si>
  <si>
    <t>מנורת LED 6W תוצרת ניסקו מותקנת בתוך הלוח.להתקנה בפילר חלוקה כולל מיקרוסוויטץ'  עבורה.</t>
  </si>
  <si>
    <t>03.08.1.070</t>
  </si>
  <si>
    <t>לחצן תלת-קוטבי.</t>
  </si>
  <si>
    <t>03.08.1.080</t>
  </si>
  <si>
    <t>נורת סימון, LED עם נגד הפלת מתח להתקנה על פס דין.</t>
  </si>
  <si>
    <t>03.08.1.090</t>
  </si>
  <si>
    <t>מנתק מבטיחים 3X2A כושר ניתוק גבוה.</t>
  </si>
  <si>
    <t>03.08.1.120</t>
  </si>
  <si>
    <t>גוף חימום 50W בלוח כולל טרמוסטט עבורו.</t>
  </si>
  <si>
    <t>03.08.1.130</t>
  </si>
  <si>
    <t>מונה תלת-פזי ישיר לקו 3X63A להתקנה לפס DIN כולל יציאת פולסטור מגע יבש, אלקטרוני תעו"ז דגם DELTA של ABB מותקן ומחובר או דגם בדומה למותקן בקיבוץ לפי הנחיות המזמין.</t>
  </si>
  <si>
    <t>03.08.1.135</t>
  </si>
  <si>
    <t>מבנה פילר חלוקה ראשי מ.נ. עשוי מארון פוליאסטר משוריין IP65 להתקנה בחוץ במידות 110/110/30 ס"מ כמפורט לרבות פסי צבירה ראשיים, משניים ופסי אפס והארקה, מהדקים, חווט, שילוט וכל החומרים והעבודות הדרושות להשלמת הלוח כמפורט כולל גם בסיס אורגינלי (סוקל) מפוליאסטר משוריין להתקנה בקרקע כולל רגליות, כיסויים, בסיס בטון והארקת יסוד הכל בהתאם לפרט. המחיר כולל גם הובלה התקנה וחיבור מושלמים של הפילר והסוקל לרבות חפירה ויציקת הבסיס לסוקל וביצוע הארקת יסוד בבסיס כולל אלקטרודה עבורו וחיבור כל קווי המעגלים וההזנה קומפלט.</t>
  </si>
  <si>
    <t>03.08.1.150</t>
  </si>
  <si>
    <t>רביעיית מגיני ברק למתח 100KA 400 כולל נתיכי הגנה ובורגים CLASS B+C דגם DEHN VGNTILLE</t>
  </si>
  <si>
    <t>03.08.1.160</t>
  </si>
  <si>
    <t>טיפול מונע ללוח חשמל בגודל עד 0.5 מ"ר, לרבות חיזוק ברגים, ניקוי הלוח, בדיקת הארקות ומעגל התקלה, בדיקה ויזואלית ורישום תוצאות הבדיקה והליקויים, לביצוע בשעות חריגות בתאום עם המזמין.</t>
  </si>
  <si>
    <t>03.08.1.450</t>
  </si>
  <si>
    <t>רביעית מגיני ברק למתח CLASS B ,15KA ,400V כולל נתיכי הגנה עבורם דגם DEHN VENTILLE</t>
  </si>
  <si>
    <t>03.08.2.000</t>
  </si>
  <si>
    <t>לוח חשמל מרכזיה חדשה</t>
  </si>
  <si>
    <t>03.08.2.001</t>
  </si>
  <si>
    <t>א. כושר הניתוק של הציוד להלן יהיה לפי תקן IEC 898 או VDE מתאים (לא לפי IEC947). למפסקים חצי אוטומטיים כושר הניתוק ICS-ICU.כל המגענים יכללו בלוק מגעי עזר כנדרש.  ב. יצרן לוחות החשמל יהיה בעל הסמכה ממכון התקנים לייצור לוחות לתקן 61439.</t>
  </si>
  <si>
    <t>03.08.2.010</t>
  </si>
  <si>
    <t>מאמ"ת חד פאזי עד 10KA , 1X25A</t>
  </si>
  <si>
    <t>03.08.2.020</t>
  </si>
  <si>
    <t>מאמ"ת תלת פאזי עד 10KA ,3X25A</t>
  </si>
  <si>
    <t>03.08.2.030</t>
  </si>
  <si>
    <t>מאמ"ת תלת פאזי 10KA ,3X32A</t>
  </si>
  <si>
    <t>03.08.2.040</t>
  </si>
  <si>
    <t>מאמ"ת תלת פאזי 10KA ,3X40A</t>
  </si>
  <si>
    <t>03.08.2.055</t>
  </si>
  <si>
    <t>ממסר פחת TYPE 'A' ,30MA ,4X25A</t>
  </si>
  <si>
    <t>03.08.2.060</t>
  </si>
  <si>
    <t>מגען תלת-פזי AC1 ,3X50A כולל בלוק מגעי עזר.</t>
  </si>
  <si>
    <t>03.08.2.080</t>
  </si>
  <si>
    <t>מגען תלת פאזי לקבל בהספק 20KVAR כולל נגדי פריקה אורגינאליים ומגעי עזר עבורם.</t>
  </si>
  <si>
    <t>03.08.2.115</t>
  </si>
  <si>
    <t>מנתק בעומס AC3 ,3X250A, כולל ידית מצמד, ובלוק מגעי עזר.</t>
  </si>
  <si>
    <t>03.08.2.135</t>
  </si>
  <si>
    <t>נורת סימון מטיפוס LED עם נגד הפלת מתח.</t>
  </si>
  <si>
    <t>03.08.2.140</t>
  </si>
  <si>
    <t>מנתק פקט בעומס 2,2X16A  מגעים (N.C+N.O).</t>
  </si>
  <si>
    <t>03.08.2.150</t>
  </si>
  <si>
    <t>מפסק פיקוד (פקט) 3 ,1X10A מצבים 1-0-2</t>
  </si>
  <si>
    <t>03.08.2.155</t>
  </si>
  <si>
    <t>מפסק פיקוד (פקט) 4 ,1X10A מצבים 1-0-2-3</t>
  </si>
  <si>
    <t>03.08.2.160</t>
  </si>
  <si>
    <t>ממסר פיקוד 3 ,230V מגעים</t>
  </si>
  <si>
    <t>03.08.2.170</t>
  </si>
  <si>
    <t>קבל תלת פאזי מטיפוס יבש, דל הפסדים בהספק 20KVAR במתח 400V, מתח נומינלי 460V כולל נגדי פריקה אורגינליים</t>
  </si>
  <si>
    <t>03.08.2.175</t>
  </si>
  <si>
    <t>שעון פיקוד מיכני או דיגטלי יומי עם רזרבה ל 72 שעות.</t>
  </si>
  <si>
    <t>03.08.2.180</t>
  </si>
  <si>
    <t>מבטיח תלת פאזי עד 3X100/80A כולל בסיס משותף לניתוק בעומס, נתיכי סכין, כושר  ניתוק גבוה, כולל מגע עזר נתיך שרוף תוצרת ABB או ש"ע.</t>
  </si>
  <si>
    <t>03.08.2.190</t>
  </si>
  <si>
    <t>מבטיח כנ"ל אך נתיכים זעירים 3X2A</t>
  </si>
  <si>
    <t>03.08.2.195</t>
  </si>
  <si>
    <t>רב מודד דיגטלי אלקטרוני עם תצוגה LCD דוגמאת SATEC דגם PM135EH כולל 3 משני זרם עבורו מותקן ומחובר.</t>
  </si>
  <si>
    <t>03.08.2.200</t>
  </si>
  <si>
    <t xml:space="preserve"> אמפרמטר 1X400/5A עם מחוג שיא ביקוש ומשנה זרם עבורו.</t>
  </si>
  <si>
    <t>03.08.2.210</t>
  </si>
  <si>
    <t>מפסק זרם חצי אוטומטי ICS-ICU) 25KA ,3X80A).</t>
  </si>
  <si>
    <t>03.08.2.220</t>
  </si>
  <si>
    <t>מפסק זרם חצי אוטומטי ICS-ICU) .25KA ,3X100A).</t>
  </si>
  <si>
    <t>03.08.2.225</t>
  </si>
  <si>
    <t>מפסק זרם חצי אוטומטי ICS-ICU) .25KA ,3X160A).</t>
  </si>
  <si>
    <t>03.08.2.230</t>
  </si>
  <si>
    <t>מפסק זרם חצי אוטומטי ICS-ICU) 36KA ,3X250A)</t>
  </si>
  <si>
    <t>03.08.2.232</t>
  </si>
  <si>
    <t>מפסק זרם חצי אוטומטי Ics-Icm 36KA , 3X400A</t>
  </si>
  <si>
    <t>03.08.2.235</t>
  </si>
  <si>
    <t>תוספת למחיר מפסק זרם חצי-אוטומטי עד 3X400A עבור בלוק מגעי עזר.</t>
  </si>
  <si>
    <t>03.08.2.240</t>
  </si>
  <si>
    <t>מפסק זרם חצי אוטומטי 45KA ,3X6A דוגמת PKZM1</t>
  </si>
  <si>
    <t>03.08.2.245</t>
  </si>
  <si>
    <t>שנאי פיקוד יצוק 230/240 ,250VA</t>
  </si>
  <si>
    <t>03.08.2.250</t>
  </si>
  <si>
    <t>מפסק זרם חצי-אוטומטי 3X1000A (מפסק אוויר) דגם MASTERPACT N.T של שניידר בעל הגנה טרמית, הגנה מגנטית מיידית,  הגנה מגנטית מושהית כושר ניתוק CS-ICU) 45KAI) כולל ידית דריכה, לחצני הפעלה, יחידת הגנה אלקטרונית דיגטלית דגם MICROLOGIC 5A של שניידר וכן בלוק מגעי עזר וסליל הפסקה.</t>
  </si>
  <si>
    <t>03.08.2.265</t>
  </si>
  <si>
    <t>תוספת למחיר המפסק הנ"ל עבור מנוע דריכה אורגינלי.</t>
  </si>
  <si>
    <t>03.08.2.270</t>
  </si>
  <si>
    <t>תוספת למחיר המפסק הנ"ל עבור עגלת שליפה אורגינלית כולל מחברי כח ופיקוד וכן תריס הגנה לעגלה הכל מושלם קומפלט.</t>
  </si>
  <si>
    <t>03.08.2.275</t>
  </si>
  <si>
    <t>ממשק הפעלה להתראות ל- 12 יציאות להתקנה על פס דין עם חיבורהמתח וקבלת התראות ממערכת גילוי האש, כולל 12יציאות מגע יבש מחליפות כולל נורות סימון להתראות, דוגמת: ISO-556B-12 תוצרת: חברת PSK ספק: מצג בקרה .</t>
  </si>
  <si>
    <t>03.08.2.276</t>
  </si>
  <si>
    <t>בקר כופל הספק ל 6 קבלים, 6 דרגות עם תצוגה דיגטלית SOLCON או ש"ע כולל משני זרם אורגינליים עבורו.</t>
  </si>
  <si>
    <t>03.08.2.280</t>
  </si>
  <si>
    <t>רביעית מגיני ברק כולל נתיכי הגנה עבורם, 100KA CLASS B+C תוצרת DEHN דגם VEVTILLE</t>
  </si>
  <si>
    <t>03.08.2.285</t>
  </si>
  <si>
    <t>מאוורר (ונטה) להתקנה בלוח בקוטר עד "6 כולל מסנן לכניסת אוויר המותקן בחלק התחתון תוצרת HIMEL או ש"ע.</t>
  </si>
  <si>
    <t>03.08.2.300</t>
  </si>
  <si>
    <t>מבנה לוח חשמל ראשי כללי מתח נמוך מרכזיה חדשה  לפי תוכנית העמדה וסכמה חד קוית בנוי מפח דקופירט  צבוע באפוקסי בתנור להעמדה על הרצפה אטום IP54 ,עומד בדרישות ת"י 61439 רמת מידור IK10 , 2B דוגמאת X-ENERGGGY של מולר או +PRIZMA של או  שניידר ש"ע כולל דלתות מלאות בחזית פנלים כולל הרכבת הציוד, חיווט, פסי צבירה, שילוט, מהדקים, פלטות פנימיות וכל החומרים והעבודות הנדרשים להשלמת הלוח קומפלט כולל הכנה להתחברות פסי צבירה בחלק העליון של הלוח. (כולל מקום שמור %35(</t>
  </si>
  <si>
    <t>03.08.2.310</t>
  </si>
  <si>
    <t>הובלה ממפעל היצרן, הרכבה, התקנה וחיווט מושלמים של לוח מרכזיה כולל חבורו למערכת פסי צבירה לרבות כל קווי ההזנה, המעגלים והפיקוד קומפ'</t>
  </si>
  <si>
    <t>03.08.3.000</t>
  </si>
  <si>
    <t>לוח מתח גבוה</t>
  </si>
  <si>
    <t>03.08.3.010</t>
  </si>
  <si>
    <t>מנתק נתיכים בעומס ( להגנה על שנאי ) 400630A בגז SF6 למתח 24KV, פסי צבירה 630A, מנורות ניאון לסימון כולל נתיכים מחוגרים מיכנית למפסק, מנתק הארקה ביציאה, מנגנון הפעלה מיכני ( מנוף דריכה + לחצני הפעלה  ) תא מקורי כולל תא מתח נמוך הכל מושלם דוגמאת QM של .M.G</t>
  </si>
  <si>
    <t>03.08.3.025</t>
  </si>
  <si>
    <t>תא כניסה למנתק בעומס כולל מנורת סימון ושלישיית מגיני ברק דגם   GAL של M.G</t>
  </si>
  <si>
    <t>03.08.3.030</t>
  </si>
  <si>
    <t>הובלה, העמדה וחיבור מלאים של לוח מתח גבוה בתחנת טרנספורמציה חדשה באתר כולל חיבורו לכבלי הכח והפיקוד קומפלט.</t>
  </si>
  <si>
    <t>03.08.3.070</t>
  </si>
  <si>
    <t>ראש כבל פנימי RAYCHAM למתח 24KV ולכבל 120 ממ"ר אולומניום  או 50 ממ"ר נחושת</t>
  </si>
  <si>
    <t>03.08.3.080</t>
  </si>
  <si>
    <t>ראש כבל מחבר 200A ,ELASTIMOLD פנימי למתח 24KV מבנה זויתי לכבל 50 ממ"ר נחושת עבור חיבור לשנאי.</t>
  </si>
  <si>
    <t>03.08.3.110</t>
  </si>
  <si>
    <t>אספקה בלבד של שנאי שמן, דל הפסדים,רמת הפסדים AO,AK  לפי תקן ישראלי חדש  50464 (אטום או עם מיכל התפשטות), קרור טבעי, מחברי כבל ELASTIMOLD בצד המתח הגבוה, 22/0.4KV ,630KVA, קבוצת חיבורים DYN-11 וכל יתר התכונות והאביזרים קומפלט.</t>
  </si>
  <si>
    <t>03.08.3.120</t>
  </si>
  <si>
    <t>הובלה, התקנה וחיבור מושלם של השנאי הנ"ל או השנאי הקיים לרבות חיבור מוליכי וכבלי מתח גבוה, כבלי מתח נמוך  נעלי כבל מתח נמוך, סופיות, כבלי פיקוד והארקה קומפלט.המחיר כולל גם קונסלרוקצה מתכתית להעמדת השנאי מעל תעלת איסוף שמן לפי פרט</t>
  </si>
  <si>
    <t>03.08.3.130</t>
  </si>
  <si>
    <t>מערכת פיקוד והגנה לשנאי שמן הכוללת ממסר משולב D.G.P.T מותקן על השנאי (חדש או קיים), תיבת  פיקוד הכוללת ממסרים כלליים, ממסרי השהיה, ממסרי MAUELL, מנורות סימון LED, לחצנים, יחידת אנרגיה נטענת כולל כל האביזרים בהתאם לפרט בתוכנית לרבות התקנה, חיווט ושילוט וכן את כל כבלי הפיקוד והתעלות הנדרשות בין התיבה על הקיר לממסר על השנאי קומפלט.</t>
  </si>
  <si>
    <t>03.08.3.140</t>
  </si>
  <si>
    <t>תוספת למחיר המערכת הנ"ל עבור יחידה חיצונית הכולל מנורה אדומה מהבהבת + צופר חיצוני + לחצן השתקת צופר חיצוני</t>
  </si>
  <si>
    <t>03.08.3.150</t>
  </si>
  <si>
    <t>שטיח גומי ללא פחם מתאים לחדרי מתח גבוה 30 ק"ו פרוס בחדרי מתח גבוה</t>
  </si>
  <si>
    <t>03.08.3.180</t>
  </si>
  <si>
    <t>ציוד עזר בחדר מתח גבוה בתוך ארון פח כולל שטיח גומי מלא קומפלט.</t>
  </si>
  <si>
    <t>03.08.3.190</t>
  </si>
  <si>
    <t>כיסוי פח מרוג מגולוון וצבוע לכיסוי תעלת כבלים (במקום שלא מותקן ציוד).</t>
  </si>
  <si>
    <t>03.08.4.000</t>
  </si>
  <si>
    <t>חפירות ואינסטלציה</t>
  </si>
  <si>
    <t>03.08.4.001</t>
  </si>
  <si>
    <t>הערה: כל כבלי החשמל לנקודות ולהזנות יהיו מטיפוס כבה מאלו N2XY/FR.</t>
  </si>
  <si>
    <t>03.08.4.002</t>
  </si>
  <si>
    <t>נקודת מאור בכבל 3X1.5 N2XY או מוליכים מושחל בצינור מריכף (חסין אש) או מונח בתעלה פלסטית או מפח משותפת מלוח חשמל כולל תעלה פלאסטית במידות עד 3X2.5 ס''מ או צינור מרירון כלולים במחיר הנקודה , כולל חלקה בקו המחלק החל מלוח החשמל, קופסאות הסתעפות. סיום במפסק מאור (יחיד או כפול) להתקנה תה"ט גוויס או ש"ע קומפ'</t>
  </si>
  <si>
    <t xml:space="preserve"> נק'</t>
  </si>
  <si>
    <t>03.08.4.003</t>
  </si>
  <si>
    <t>נקודת חיבור קיר בכבל 3X2.5 N2XY ממ"ר או מוליכים מושחלים בצינור מריכף (חסין אש במידה ונדרש) מונח בתעלה פלסטית או מפח משותפת מלוח חשמל, כולל תעלה פלסטית במידות עד 3X2.5 ס"מ או צינור מרירון כלולים במחיר הנקודה מהתעלות הראשיות, נפרדות לכבלי הנקודה, כולל חלקה בקו המחלק החל מלוח החשמל, קופסאות הסתעפות. סיום בשקע ישראלי 16 אמפר להתקנה עה"ט ניסקו או תח"הט גוויס או ש"ע קומפ'</t>
  </si>
  <si>
    <t>03.08.4.004</t>
  </si>
  <si>
    <t>נקודת טלפון בכבל 3 זוג מושחלת בצינור בקוטר 16 מ"מ מקופסת הסתעפות כולל מחיר הקופסה. סיום בשקע בזק תקני</t>
  </si>
  <si>
    <t>03.08.4.010</t>
  </si>
  <si>
    <t>חפירה/חציבה של תעלה בעומק 110 ס"מ וברוחב כנדרש מינימלי של 80 ס"מ בחלק התחתון או 120 ס"מ בחלק העליון או בכל מידה שתידרש עבור חשמל ותקשורת כולל חומר גרוס ברמה של חול ים דוגמת טופ "0" או חול מחצבה "פודרה" בעומק  10 ס"מ, הנחת צנרת, כיסוי חול כנ"ל 30 ס"מ, סרט סימון כיסוי בלוקים מלאים. כיסוי שכבות הידוק וסילוק העודפים קומפ'. מודגש בזאת כי הכיסוי, ההידוק והשלמת פני הקרקע סופיים יבוצעו ע"י הקבלן ובהתאם לפרטיביצוע של מתכנן הכבישים.</t>
  </si>
  <si>
    <t>03.08.4.020</t>
  </si>
  <si>
    <t>תוספת למחיר החפירה הנ"ל עבור העמקתה ל 1.5 מטר</t>
  </si>
  <si>
    <t>03.08.4.025</t>
  </si>
  <si>
    <t>צינור P.V.C קשיח תת-קרקעי בקוטר "6 דרג 8 מונח בחפירה כולל חוט משיכה.</t>
  </si>
  <si>
    <t>03.08.4.030</t>
  </si>
  <si>
    <t>צינורות P.V.C קשיחים SN-32 קוטר 110 מ"מ עובי דופן 5.3 מ"מ עם חבל משיכה עבור חצית כביש לתאורה</t>
  </si>
  <si>
    <t>03.08.4.040</t>
  </si>
  <si>
    <t>צינורות P.V.C קשיחים SN-8 קוטר 160 מ"מ עובי דופן 4.7 מ"מ עם חבל משיכה עבור חצית כביש הזנות ראשיות לארונות חלוקה</t>
  </si>
  <si>
    <t>03.08.4.060</t>
  </si>
  <si>
    <t>צינור שרשורי דו שכבתי בקוטר 80 מ"מ כולל מופות יחודיות לצנרת זו כולל חוטי משיכה 8 מ"מ מניילון.</t>
  </si>
  <si>
    <t>03.08.4.070</t>
  </si>
  <si>
    <t>צינור דו שכבתי שרשוריים קוטר 160 מ"מ עם חבל משיכה כנ"ל</t>
  </si>
  <si>
    <t>03.08.4.080</t>
  </si>
  <si>
    <t>צינור פלסטי מטיפוס מריכף בקוטר 29 מ"מ, כולל חוט משיכה להתקנה בבסיס בטון של הפילר.</t>
  </si>
  <si>
    <t>03.08.4.100</t>
  </si>
  <si>
    <t>תא בקרה עגול בקוטר 80 ס"מ ובעומק 100 ס"מ לרבות חפירה, התקנה, תקרה, מכסה מתאים ל-12.5 טון, שילוט, הכנת פתחים, איטום וחצץ בתחתית.</t>
  </si>
  <si>
    <t>03.08.4.105</t>
  </si>
  <si>
    <t>תא בקרה עגול בקוטר 125 ס"מ ובעומק 100 ס"מ לרבות חפירה, התקנה, תקרה, מכסה מתאים ל-40 טון, שילוט, הכנת פתחים, איטום וחצץ בתחתית.</t>
  </si>
  <si>
    <t>03.08.4.107</t>
  </si>
  <si>
    <t>תוספת לנ"ל עבור מכסה מתאים ל- 40 טון</t>
  </si>
  <si>
    <t>03.08.4.120</t>
  </si>
  <si>
    <t>תא בקרה תיקני של "בזק" מס' P במידות פנים 61/61 ס"מ וגובה חוץ 95 ס"מ, לרבות חפירה/חציבה, ללא מכסה</t>
  </si>
  <si>
    <t>03.08.4.125</t>
  </si>
  <si>
    <t>כנ"ל אך מוליך הארקה מנחושת חשוף שזור בחתך 25 ממ"ר</t>
  </si>
  <si>
    <t>03.08.4.130</t>
  </si>
  <si>
    <t>מוליכי נחושת גלויים בחתך 35 ממ"ר, טמונים בקרקע  ו/או  מושחלים  בצינור ו/או על סולם כבלים לרבות חיבור בשני הקצוות</t>
  </si>
  <si>
    <t>03.08.4.132</t>
  </si>
  <si>
    <t>כנ"ל אך מוליך הארקה בחתך 50 ממ"ר</t>
  </si>
  <si>
    <t>03.08.4.133</t>
  </si>
  <si>
    <t>כנ"ל אך מוליך הארקה בחתך 120 ממ"ר</t>
  </si>
  <si>
    <t>03.08.4.134</t>
  </si>
  <si>
    <t>כנ"ל אך מוליך הארקה בחתך 150 ממ"ר</t>
  </si>
  <si>
    <t>03.08.4.135</t>
  </si>
  <si>
    <t>כבלים מסוג XLPE) N2XY)  בחתך 5X6 ממ"ר קבועים למבנה, מונחים על סולמות או בתעלות או מושחלים בצינורות לרבות חיבור בשני הקצוות</t>
  </si>
  <si>
    <t>03.08.4.140</t>
  </si>
  <si>
    <t>כבל מטיפוס N2XY בחתך 4X25 ממ"ר כולל כל הנדרש כולל סופיות מפצלות מתכווצות ("כפפות").</t>
  </si>
  <si>
    <t>03.08.4.141</t>
  </si>
  <si>
    <t>כנ"ל אך מוליך הארקה מנחושת בחתך 150 ממ"ר מבודד 'ט'</t>
  </si>
  <si>
    <t>03.08.4.150</t>
  </si>
  <si>
    <t>כבל טרמופלסטי מאלומיניום סוג 3X240+120 NA2XY מושחל בצנור או מונח בחפירה בקרקע, מחובר ללוח חשמל,  על פי תכניות, המחיר ללא צנור לפי מפרט 08הכבל יסתיים בקצוות במפצלת מתכווצת בחום ("כפפה") עם דבק.</t>
  </si>
  <si>
    <t>03.08.4.160</t>
  </si>
  <si>
    <t>אלקטרודת הארקה מודולרית חרושתית ממוט פלדה מצופה נחושת תקועה אנכית בקרקע לרבות שוחת בטון טרומית עם מכסה בטון B125 לפי ת.י 489, מוליך הארקה מנחושת 50 ממ"ר לחיבור בין האלקטרודה לבין תיל הארקה או תיל אפס או תיל הארקה ברשת עילית, חצץ בתחתית הבריכה שילוט וצביעה.</t>
  </si>
  <si>
    <t>03.08.4.165</t>
  </si>
  <si>
    <t>אלקטרודת הארקה בקוטר 19 מ"מ ובאורך של 3 מ' תקועה אנכית בקרקע לרבות שוחת בטון טרומית בקוטר 40 ס"מ ובעומק 60 ס"מ כולל כל הנדרש</t>
  </si>
  <si>
    <t>03.08.4.167</t>
  </si>
  <si>
    <t>אלקטרודות הארקה ממוטות פלדה מצופים נחושת בקוטר 19 מ"מ ובאורך של 1.5 מ' תקועים אנכית בקרקע, לרבות אביזרים מקוריים להתקנה בפילרי ארונות חלוקה</t>
  </si>
  <si>
    <t>03.08.4.170</t>
  </si>
  <si>
    <t>נקודת לחצן הפסקת חרום כללית ע"י כבל 3X1.5NYY בתעלה פלסטית 3X2.5 ס"מ מלוח החשמל סיום בלחצן חרום עם פטישון ניפוץ דגם XAS25E של טלמכניק</t>
  </si>
  <si>
    <t>03.08.4.180</t>
  </si>
  <si>
    <t>כבל חשמל 3X1.5N2XY/FR ממ"ר מנחושת מותקן לקיר או מושחל בצינור או מונח על סולם כבלים או מותקן בתעלת כבלים פלסטית או מתכתית.</t>
  </si>
  <si>
    <t>03.08.4.190</t>
  </si>
  <si>
    <t>פס השוואת פוטנציאלים מנחושת בחתך כנדרש מותקן בארון חלוקה</t>
  </si>
  <si>
    <t>03.08.4.200</t>
  </si>
  <si>
    <t>כבל חשמל כנ"ל אך 5X1.5 N2XY/FR ממ"ר</t>
  </si>
  <si>
    <t>03.08.4.210</t>
  </si>
  <si>
    <t>כבל חשמל כנ"ל אך 5X2.5 N2XY ממ"ר</t>
  </si>
  <si>
    <t>03.08.4.215</t>
  </si>
  <si>
    <t>פירוק עמוד תאורה קיים הובלתו למחסן שיורה עליו המזמין, כולל פנסי תאורת על והעברתו למקום חדש לפי פירוט בתוכנית והעמדתו על בסיס בטון חדש כולל ביצוע התחברות מושלמת קומפ'.</t>
  </si>
  <si>
    <t>03.08.4.220</t>
  </si>
  <si>
    <t>חפירת גישוש בכלים ו/או בידיים לרבות חשיפת צנרת וכבלים קיימים, סימונם, מדידה ע"י מודד מוסמך ורישום במפה, כיסוי בחול נקי והחזרת מצב לקדמותו.</t>
  </si>
  <si>
    <t>03.08.4.230</t>
  </si>
  <si>
    <t>יציקת בטון ב-20 להגנת צנרת מעל מכשול ו/או לכל מקום שיידרש, (לפי דרישת המפקח).</t>
  </si>
  <si>
    <t>03.08.4.240</t>
  </si>
  <si>
    <t>ניקוי צנרת קיימת בין שני תאי מעבר, כולל פתיחת סתימות, השחלת חוט משיכה בקוטר 8 מ"מ מניילון שזור, ניקוי התאים בקצוות הצנרת מכל סוג של פסולת, ומילוי חצץ בעובי 5 ס"מ.</t>
  </si>
  <si>
    <t>03.08.4.250</t>
  </si>
  <si>
    <t xml:space="preserve">פתיחת מדרכה/שביל עבור הנחת צנרת לרבות ניסור, חיתוך ,שבירת אספלט/בטון בעומק השכבות הקיימות ו/או פירוק ריצוף בשטח המדרכה/שביל, חפירה וחציבה לרבות עבודת ידיים לעומק עד 150 ס"מ ורוחב עד 60 ס"מ, ריפוד וכיסוי חול, מילוי החפירה בשכבות מצע, תיקון מדרכה/שביל החזרת המצב לקדמותו וסימון בר קיימא של קצות הצנרת. </t>
  </si>
  <si>
    <t>03.08.4.260</t>
  </si>
  <si>
    <t>פתיחת כביש קיים לצורך הנחת צנרת לרבות ניסור, חיתוך ושבירת אספלט/בטון קיים בעומק השכבות הקיימות ו/או פירוק ריצוף בשטח כבישים, חפירה וחציבה לרבות בעבודת ידיים לעומק עד 150 ס"מ וברוחב עד 60 ס"מ, ריפוד וכיסוי חול, מילוי החפירה בשכבות המצע, תיקון הכביש, החזרת המצב לקדמותו וסימון בר קיימא של קצות הצנרת.</t>
  </si>
  <si>
    <t>03.08.4.270</t>
  </si>
  <si>
    <t>בדיקת המתקן החשמלי על ידי מהנדס חשמל בודק מוסמך, כולל תיקון הליקויים במידה ויתגלו עד לקבלת אישור הבודק לתקינות המתקן החשמלי לפי חוק החשמל ובהתאם לנדרשבמפרט, לרבות מסירת תעודת רישום ובדיקה של המתקן עם תוצאות הבדיקה ואישורו לחיבור המתקן למתח.</t>
  </si>
  <si>
    <t>03.08.4.280</t>
  </si>
  <si>
    <t>תעלת פח מגולבן בגלוון חם 2 מ"מ עובי במידות 20X10 ס"מ עם מכסה כולל: צמתים, פינות, תומכים חזוקים הכל אורגינלי דוגמת THORSMAN של ישראלוקס או ש"ע.</t>
  </si>
  <si>
    <t>03.08.4.290</t>
  </si>
  <si>
    <t>תעלת פח כנ"ל אך  30/10 מ"מ</t>
  </si>
  <si>
    <t>03.08.4.300</t>
  </si>
  <si>
    <t>טיפול של הקבלן מול חברה מאושרת ע"י הקיבוץ לביצוע מרכז אנרגיה, כולל תאומים וכל האישורים הדרושים, הזמנת ביקורת ולווי וכל עבודות העזר והכנות לפי דרישת המתכנן, עד לקבלת החיבור הנדרש ואישור הקיבוץ לחיבור המתקן, כולל תשלום עבור הבדיקות.</t>
  </si>
  <si>
    <t>03.08.4.310</t>
  </si>
  <si>
    <t>מבנה חדרי חשמל מבנה טרומי מבטון במידות 3.9X6.3 מ' כולל הובלה והצבה, כולל קבלת היתר וכולל מסירה לקיבוץ</t>
  </si>
  <si>
    <t>03.08.4.320</t>
  </si>
  <si>
    <t>גומחת מבטון מקורה לארון חלוקת מונים של של הקיבוץ במידות : רוחב פנים 160 ס"מ גובה כולל (מעל ומתחת לקרקע) 225 ס"מ עומק 50 ס"מ, כולל חפירה/חציבה זיון ביסוס ופילוס.</t>
  </si>
  <si>
    <t>03.08.4.330</t>
  </si>
  <si>
    <t>תעלה פלסטית במידות 6/6 ס"מ (לא כולל תעלות הכלולים במחיר הנקודה) עם מכסה כולל סופיות, זויות, פניות מותקנות על הקיר.</t>
  </si>
  <si>
    <t>03.08.4.340</t>
  </si>
  <si>
    <t>תעלה פלסטית כנ"ל אך במידות 12/6 ס"מ</t>
  </si>
  <si>
    <t>03.08.4.350</t>
  </si>
  <si>
    <t>תא פוטואלקטרי חיצוני, 230V מותקן בתוך מנורת אוניה ומחובר.</t>
  </si>
  <si>
    <t>03.08.4.360</t>
  </si>
  <si>
    <t>טיפול בארון חלוקה קיים מס' 7/1 הצמוד לשנאי שכונת קרפת. כולל פירוק והעתקה של הארון, כולל ניתוק וחיבור מחדש של כבלי הזינה, חפירה, צינורות וכבל חדש (במידה וידרש) להשלמת העבודה קומפ'. כולל יציקת יסוד וסוקל מקורי, טיפול בלוח לאחר השלמת העבודות כנידרש בתוכנית הכל קומפ'</t>
  </si>
  <si>
    <t>03.08.4.370</t>
  </si>
  <si>
    <t>כבל מתח גבוה מאלומיניום, חד-גידי 30KV ,1X120NA2XSY מושחל בצנרת או מונח באדמה או מונח בתעלת כבלים.</t>
  </si>
  <si>
    <t>03.08.4.380</t>
  </si>
  <si>
    <t>פס השוואת פוטנציאלים ראשי בתחנת טרנספורמציה חדשה מתאים לזרם 1250A תקני מותקן ומחובר.</t>
  </si>
  <si>
    <t>03.08.4.390</t>
  </si>
  <si>
    <t>כבל כנ"ל אך מנחושת 30KV ,1X50N2XSY מושחל בצנרת או מונח באדמה או מונח בתעלת כבלים.</t>
  </si>
  <si>
    <t>03.08.4.425</t>
  </si>
  <si>
    <t>סולם כבלים מגולוון להתקנה מתחת לתקרה או לקיר ברוחב 30 ס"מ עשוי שני פרופילי U מחורץ ומרותך במפתחים של 30 ס"מ מותקן כולל פניות, צמתים, משפכים, מיתלים, זרועות, תומכים הכל מושלם.</t>
  </si>
  <si>
    <t>03.08.4.437</t>
  </si>
  <si>
    <t>סולם כבלים כנ"ל אך ברוחב 60 ס"מ</t>
  </si>
  <si>
    <t>03.08.4.500</t>
  </si>
  <si>
    <t>מחיר גופי התאורה הנ"ל כוללים אספקה והתקנה, כולל ציוד הדלקה, נורות, קבלים וכל האביזרים הדרושים בגוף התאורה,כולל התקנה מושלמת  לרבות כל כניסות הכבל, מתלים וחומרי עזר. כל הגופים יצויידו במשנקים אלקטרוניים תוצרת OSRAM או TRIDONIX</t>
  </si>
  <si>
    <t>03.08.4.510</t>
  </si>
  <si>
    <t>מנורת 48W  LED להתקנה לתקרת בטון מדגם פס אמריקאי לד IP20 תוצרת געש</t>
  </si>
  <si>
    <t>03.08.4.520</t>
  </si>
  <si>
    <t>מנורת 41W LED אטומה IP54 מפוליקרבונט דגם סילייט פלוס לד של געש</t>
  </si>
  <si>
    <t>03.08.4.530</t>
  </si>
  <si>
    <t>גוף תאורה 16W LED להתקנה חיצונית על הקיר אטימות IP65 דגם סטאר לד 2000 של געש.</t>
  </si>
  <si>
    <t>03.08.4.570</t>
  </si>
  <si>
    <t>גוף תאורת חרום חד-תכליתי להתקנה שקועה בתקרה מונמכת  3W-LED , כולל ציוד הדלקה ומצברי חרום דגם XYLUX-LD4 של MACKWELL (יבואן:אנלטק)</t>
  </si>
  <si>
    <t>03.08.5.000</t>
  </si>
  <si>
    <t>עמודי תאורה,בסיסים</t>
  </si>
  <si>
    <t>03.08.5.005</t>
  </si>
  <si>
    <t>מחיר יסוד לעמוד תאורה כולל מדידה, סימון, חפירה וחציבת בור,בטון, זיון, מערכת בורגי עיגון (לרבות פסי פלדה אומים ודסקיות), שרוולי מעבר, מילוי מרווחים, סילוק עודפי עפר, החזרת מצב לקדמותו, תכנון ביצוע ע"ח הקבלן כולל השכרת שרותי מהנדס ביסוס וקונסטרוקטור וכל עבודות וחומרי העזר הנדרשים על פי מסמכי החוזה.</t>
  </si>
  <si>
    <t>03.08.5.007</t>
  </si>
  <si>
    <t>מידות סופיות של בסיס של יציקת הבטון יחושבו ויאושרו על ידי מהנדס קונסטרוקטור מטעם הקבלן ועל חשבונו, בהתאם לסוג האדמה, מיקום, ומשקל הפועל על העמוד.</t>
  </si>
  <si>
    <t>03.08.5.008</t>
  </si>
  <si>
    <t>מחיר גוף תאורה כולל אספקה, התקנה, אחריות וכולל כבל 3X2.5 ממ"ר חיבור ממגש ועד לפנס וכל האביזרים הדרושים להפעלה תקינה מותקנים בגוף הפנס.</t>
  </si>
  <si>
    <t>03.08.5.009</t>
  </si>
  <si>
    <t>מגש מחומר פלסטי כבה מאליו, כולל מהדקים דגם BC2 ו- BC3 תוצרת SOGEXI או ש"ע מאושר, לכבלים בחתך עד 35 ממ"ר, כולל פסים למבטיחים חצי אוטומט ולחיבורי הארקה,כולל מבטח חצי אוטומטי דו קוטבי 10KA ,2X10AC, כיסוי (מבטח נפרד עבור כל ג.ת) וכולל כבלים בין המגש לג.ת ולבית התקע, בורג הארקה וחיבורי הארקות.</t>
  </si>
  <si>
    <t>03.08.5.010</t>
  </si>
  <si>
    <t>יסוד לעמוד תאורה כולל כל הנדרש בגובה 6 מ' יצוק מבטון ב- 30 במידות 80/80/100 ס"מ.</t>
  </si>
  <si>
    <t>03.08.5.020</t>
  </si>
  <si>
    <t>תוספת למחיר יסוד לעמוד תאורה בכבישים או בגינון עבור קיטום שפות היסוד, הסינור וצביעת היסוד והסינור לעמודים צבועים בגוון העמוד או בגוון אחר לפי דרישת המזמין.</t>
  </si>
  <si>
    <t>03.08.5.030</t>
  </si>
  <si>
    <t>מגש אביזרים לגוף תאורה אחד כולל כל הנדרש</t>
  </si>
  <si>
    <t>03.08.5.040</t>
  </si>
  <si>
    <t>מגש אביזרים לשני גופי תאורה כולל כל הנדרש</t>
  </si>
  <si>
    <t>03.08.5.050</t>
  </si>
  <si>
    <t>עמוד תאורה (ת"י 812) בחתך קוני מכופף ("בננה") עשוי מפלדה טבול באבץ חם לרבות פלטת בסיס עם חיזוקים בין הפלטה לגוף העמוד, פתח לדלת ,מגש אבזרים בתוך העמוד, דלת וכל האביזרים הדרושים להצבת העמוד ולחיבור הזרוע בראשו, עמוד התאורה צבוע בשיטה אלקטרוסטטית קלוי בתנור.</t>
  </si>
  <si>
    <t>03.08.5.060</t>
  </si>
  <si>
    <t>עמוד תאורה בחתך קוני קשתי ("בננה") זרוע בודדת, עשוי מפלדה כולל כל הנדרש בגובה 6 מטר.</t>
  </si>
  <si>
    <t>03.08.5.070</t>
  </si>
  <si>
    <t>פנס LED של 78W דגם STREET 03 תוצרת GEWISS יבואן : אור עד מהנדסים בע"מ או דוגמת FUTURE MINI מתוצרת INTEC המשווק ע"י שטייניץ-לירד או דגם איתן עין השופט ש"ע מאושר, מסופק ומותקן ומחובר.</t>
  </si>
  <si>
    <t>03.08.6.000</t>
  </si>
  <si>
    <t>עבודות תקשורת</t>
  </si>
  <si>
    <t>03.08.6.090</t>
  </si>
  <si>
    <t>צינור פוליאתילן מסוג  י.ק.ע.  13.5 בקוטר 40 מ"מ עם חוט משיכה מפוליפרופילן בקוטר 8 מ"מ הצינור בעל פסים צבעוניים תוצרת מצר פלסט או פלסטרו גבת סטנדרט בזק מונח בתעלה מוכנה הכל לפי פרט ביצוע כולל כל חומרי האיטום.</t>
  </si>
  <si>
    <t>03.08.6.093</t>
  </si>
  <si>
    <t>צינור פוליאתילן מסוג  י.ק.ע.  13.5  בקוטר 50 מ"מ עם חוט משיכה מפוליפרופילן בקוטר 8 מ"מ הצינור בעל פסים צבעוניים תוצרת מצר פלסט או פלסטרו גבת סטנדרט בזק מונח בתעלה מוכנה הכל לפי פרט ביצוע כולל כל חומרי האיטום</t>
  </si>
  <si>
    <t>03.08.6.103</t>
  </si>
  <si>
    <t>צינור פוליאתילן מסוג  י.ק.ע.  13.5  בקוטר 75 מ"מ עם חוט משיכה מפוליפרופילן בקוטר 8 מ"מ הצינור בעל פסים צבעוניים תוצרת מצר פלסט או פלסטרו גבת סטנדרט בזק מונח בתעלה מוכנה הכל לפי פרט ביצוע כולל כל חומרי האיטום</t>
  </si>
  <si>
    <t>03.08.6.110</t>
  </si>
  <si>
    <t>ארון דגם "0" VI של "ענבר" או שווה איכות מאושר,מותקן על יסוד בטון או בתוך גומחת בטון כולל אנטיגרונים וקלפה קפיצית מותקנת עם כל  האביזרים והחיזוקים הנדרשים.</t>
  </si>
  <si>
    <t>03.08.7.000</t>
  </si>
  <si>
    <t>כיבוי וגילוי אש</t>
  </si>
  <si>
    <t>03.08.7.010</t>
  </si>
  <si>
    <t>גלאי עשן אופטי לרכזת אזורים כולל תושבת</t>
  </si>
  <si>
    <t>03.08.7.070</t>
  </si>
  <si>
    <t>לחצן אזעקת אש מתכתי לניפוץ לרכזת אזורים.</t>
  </si>
  <si>
    <t>03.08.7.080</t>
  </si>
  <si>
    <t>מנורת סימון אזעקת אש</t>
  </si>
  <si>
    <t>03.08.7.100</t>
  </si>
  <si>
    <t>צופר התראה להתקנה חיצונית עם נצנץ</t>
  </si>
  <si>
    <t>03.08.7.110</t>
  </si>
  <si>
    <t>רכזת גילוי אש 8 אזורים עם אפשרות להרחבה ל' 11 אזורים, תצוגה דיגטלית וכל יתר האביזרים המפורטים כולל חייגן אוטומטי אינטגרלי ברכזת ל 5 טלפונים</t>
  </si>
  <si>
    <t>03.08.7.130</t>
  </si>
  <si>
    <t>נקודת גילוי אש (גלאי, לחצן, מנורה וכו) עבור רכזת אזורים עשויה כבל תקני אדום 1 ממ"ר (מסובבים גמישים), מספר גידים בהתאם  לצורך, מושחלים בצינור מריכף חסין אש או בתעלה פלסטית עד 1.5X1.5 ס"מ או בצינור מרירון גלוי מהרכזת או מהנקודה הקרובה</t>
  </si>
  <si>
    <t>03.08.7.140</t>
  </si>
  <si>
    <t>מיכל גז FM-200, עד 6 ק"ג עם צנרת פיזור, נחירים בגג לוח החשמל בהתאם לנדרש, שסתום חשמלי מופעל ע"י הרכזת, מד לחץ, פרסוסטט התראה חשמלי, ידית הפעלה ידנית, הכל מותקן בלוח החשמל ומחובר קומפ' הכל לפי תקן NFPA 2001 ואישור UL\FM וכן אישור מכון התקנים הישראלי קומפ'.</t>
  </si>
  <si>
    <t>03.08.7.150</t>
  </si>
  <si>
    <t>חיווט מושלם כולל הרצה והפעלה מושלמת של מערכת גילוי וכיבוי האש בלוח ראשי מתח נמוך מרכזיה וכן העברתה בדיקה ואישור של מכון התקנים כולל תשלומים עבור מכון התקנים קומפ'</t>
  </si>
  <si>
    <t>04.00.0.000</t>
  </si>
  <si>
    <t>מבנה 4</t>
  </si>
  <si>
    <t>04.57.0.000</t>
  </si>
  <si>
    <t>פרק 57</t>
  </si>
  <si>
    <t>04.57.1.000</t>
  </si>
  <si>
    <t>פרק 57.1 קווי מים</t>
  </si>
  <si>
    <t>04.57.1.276</t>
  </si>
  <si>
    <t>צינורות פוליאתילן PE100 דרג 16 בקוטר 50 מ"מ</t>
  </si>
  <si>
    <t>04.57.1.286</t>
  </si>
  <si>
    <t>צינורות פוליאתילן PE100 דרג 16 בקוטר 160 מ"מ</t>
  </si>
  <si>
    <t>04.57.1.290</t>
  </si>
  <si>
    <t>צינורות פוליאתילן PE100 דרג 16 בקוטר 225 מ"מ(מילוי בריכה)</t>
  </si>
  <si>
    <t>04.57.1.320</t>
  </si>
  <si>
    <t>מגוף טריז רחב/צר קוטר "6</t>
  </si>
  <si>
    <t>04.57.1.400</t>
  </si>
  <si>
    <t>שלב א' להידרנט כיבוי אש כפול "3 2* עם זקיף חרושתי בקוטר "6 לרבות סיום עם אוגן עיוור לפני מתקן השבירה בהתאם לפרט</t>
  </si>
  <si>
    <t>04.57.1.401</t>
  </si>
  <si>
    <t>שלב ב' להידרנט כיבוי אש כפול עם ראש "3 2* עם זקיף חרושתי בקוטר "6 לרבות מתקן שבירה, התאמת גובה ע"פ הצורך וחיבור לזקיף קיים בהתאם לפרט</t>
  </si>
  <si>
    <t>04.57.1.402</t>
  </si>
  <si>
    <t>ברז כיבוי אש (הידרנט) בקוטר "3 על זקיף חרושתי בקוטר "4 לרבות מתקן שבירה בהתאם לפרט.</t>
  </si>
  <si>
    <t>04.57.1.405</t>
  </si>
  <si>
    <t>מארז כיפה אדומה דור 3 מותקנת על ברז כיבוי אש (הידרנט)עם מכסה הגנה כולל מפתח</t>
  </si>
  <si>
    <t>04.57.1.460</t>
  </si>
  <si>
    <t>חיבור קו מים חדש מסוג כלשהו בקוטר "6 לקו קיים מסוג כלשהו בקוטר "8- "6</t>
  </si>
  <si>
    <t>04.57.1.466</t>
  </si>
  <si>
    <t>חיבור קו מים חדש מסוג כלשהו בקוטר "8 לקו קיים מסוג כלשהו בקוטר "12- "8</t>
  </si>
  <si>
    <t>04.57.1.484</t>
  </si>
  <si>
    <t>הכנה לחיבור ביתי בודד או חיבור להשקייה בקוטר "2    (זקיף "3) לפי פרט הסטנדרטי לרבות מעבר מתחת ו\או קיר בטון ו\או גדר קיים עם שרוול פי וי סיט בקוטר 200מ"מ במקום הנדרש</t>
  </si>
  <si>
    <t>04.57.1.496</t>
  </si>
  <si>
    <t>הכנה לחיבור ביתי כפול  או חיבור להשקייה בקוטר "3*2  או "4*2   (זקיף "4) לפי פרט הסטנדרטי לרבות מעבר מתחת ו\או קיר בטון ו\או גדר קיים עם שרוול פי וי סיט בקוטר 250 מ"מ במקום הנדרש</t>
  </si>
  <si>
    <t>04.57.1.506</t>
  </si>
  <si>
    <t>""גמל" עילי קוטר "6, לרבות קטעי צנרת באורך עד 5 מ', 4 זויות 90 מעלות, ריתוכים וצביעת ה"גמל" לרבות חיבור לקו מים, "זווית 90 מעלות בקוטר "4 לרבות התקנה, "שסתום אוויר משולב למים קוטר "2 עשוי ברזל יציקה דגם "D-050" או ש"ע, ללחץ עבודה של 16 אטמ', לרבות אוגנים נגדיים, אטמים וברגי עיגון</t>
  </si>
  <si>
    <t>04.57.2.000</t>
  </si>
  <si>
    <t>פרק 57.2 קווי ביוב</t>
  </si>
  <si>
    <t>04.57.2.058</t>
  </si>
  <si>
    <t>צינורות P.V.C לביוב, מסוג "SN-8" בקוטר 160  מ"מ, לפי ת"י 884, מונחים בקרקע בעומק מ-1.26 ועד 1.75 מ'</t>
  </si>
  <si>
    <t>04.57.2.076</t>
  </si>
  <si>
    <t>צינורות P.V.C לביוב, מסוג "SN-8" בקוטר 200  מ"מ, לפי ת"י 884, מונחים בקרקע בעומק מ-1.26 ועד 1.75 מ'</t>
  </si>
  <si>
    <t>04.57.2.078</t>
  </si>
  <si>
    <t>צינורות P.V.C לביוב, מסוג "SN-8" בקוטר 200  מ"מ, לפי ת"י 884, מונחים בקרקע בעומק מ-1.76 ועד 2.25 מ'</t>
  </si>
  <si>
    <t>04.57.2.080</t>
  </si>
  <si>
    <t>צינורות P.V.C לביוב, מסוג "SN-8" בקוטר 200  מ"מ, לפי ת"י 884, מונחים בקרקע בעומק מ-2.26 ועד 2.75 מ'</t>
  </si>
  <si>
    <t>04.57.2.325</t>
  </si>
  <si>
    <t>תא בקרה מחוליות טרומיות בקוטר 100 ס"מ ובעומק  עד 1.25 מטר לרבות תקרה טרומית לעומס 12.5 טון ומכסה לעומס 12.5 טון דוגמת דגם "כרמל 33" או "כרמל 55 B125"עם פתח בקוטר 60 ס"מ תוצרת "ולפמן" או ש"ע וסגר יציקת ברזל עם כיתוב ע"פ ובתיאום עם רשות/תאגיד שיכלול סמל,שם הרשות/תאגיד, שם המערכת וכו'.</t>
  </si>
  <si>
    <t>04.57.2.326</t>
  </si>
  <si>
    <t>תא בקרה מחוליות טרומיות בקוטר 100 ס"מ ובעומק מ-1.26 ועד 1.75 מטר לרבות תקרה טרומית לעומס 12.5 טון ומכסה לעומס 12.5 טון דוגמת דגם "כרמל 33"  או "כרמל 555 B12" עם פתח בקוטר 60 ס"מ תוצרת "ולפמן" או ש"ע וסגר יציקת ברזל עם כיתוב ע"פ ובתיאום עם רשות/תאגיד שיכלול סמל,שם הרשות/תאגיד, שם המערכת וכו'.</t>
  </si>
  <si>
    <t>04.57.2.327</t>
  </si>
  <si>
    <t>תא בקרה מחוליות טרומיות בקוטר 100 ס"מ ובעומק מ-1.76 ועד 2.25 מטר לרבות תקרה טרומית לעומס 12.5 טון ומכסה לעומס 12.5 טון דוגמת דגם "כרמל 33"  או כרמל 2555 B1" עם פתח בקוטר 60 ס"מ תוצרת "ולפמן" או ש"ע וסגר יציקת ברזל עם כיתוב ע"פ ובתיאום עם רשות/תאגיד שיכלול סמל,שם הרשות/תאגיד, שם המערכת וכו'.</t>
  </si>
  <si>
    <t>04.57.2.328</t>
  </si>
  <si>
    <t>תא בקרה מחוליות טרומיות בקוטר 100 ס"מ ובעומק מ-2.26 ועד 2.75 מטר לרבות תקרה טרומית לעומס 12.5 טון ומכסה לעומס 12.5 טון דוגמת דגם "כרמל 33"  או  "כרמל555 B12" עם פתח בקוטר 60 ס"מ תוצרת "ולפמן" או ש"ע וסגר יציקת ברזל עם כיתוב ע"פ ובתיאום עם רשות/תאגיד שיכלול סמל,שם הרשות/תאגיד, שם המערכת וכו'.</t>
  </si>
  <si>
    <t>04.57.2.329</t>
  </si>
  <si>
    <t>תא בקרה מחוליות טרומיות בקוטר 125 ס"מ ובעומק מ-2.26 ועד 2.75 מטר לרבות תקרה טרומית לעומס 12.5 טון ומכסה לעומס 12.5 טון דוגמת דגם "כרמל 33"  או "כרמל 555 B12" עם פתח בקוטר 60 ס"מ תוצרת "ולפמן" או ש"ע וסגר יציקת ברזל עם כיתוב ע"פ ובתיאום עם רשות/תאגיד שיכלול סמל,שם הרשות/תאגיד, שם המערכת וכו'.</t>
  </si>
  <si>
    <t>04.57.2.400</t>
  </si>
  <si>
    <t>תוספת למחיר תא בקרה בקוטר 100 ס"מ עבור תקרה ומכסה בטון D400 לפי ת"י 489.</t>
  </si>
  <si>
    <t>04.57.2.401</t>
  </si>
  <si>
    <t>תוספת למחיר תא בקרה בקוטר 125 ס"מ עבור תקרה ומכסה בטון D400 לפי ת"י 489.</t>
  </si>
  <si>
    <t>04.57.2.498</t>
  </si>
  <si>
    <t>תוספת למחיר שוחה בכל קוטר עבור מפל חיצוני לביוב בקוטר 200 מ"מ ובכל עומק בהתאם לפרט</t>
  </si>
  <si>
    <t>04.57.2.510</t>
  </si>
  <si>
    <t>חיבור קו ביוב חדש בקוטר 200 מ"מ לתא בקרה קיים בכל קוטר ובכל עומק לרבות גילוי התא הקיים אם ידרש, כל הדרוש להפסקה זמנית של הזרמת ביוב, עבודה בשעות לא שגרתיות, בצוע קדח, מחבר איטביב או ש"ע , סידור המתעלים ( עיבוד) ומילוי חוזר לפי פרט הסטנדרטי לתא בקרה.</t>
  </si>
  <si>
    <t>04.57.2.524</t>
  </si>
  <si>
    <t>תוספת מחיר עבור הקמת תא בקרה בכל קוטר ובכל עומק על קו ביוב קיים ובכל קוטר ובכל עומק לרבות כל הנדרש להתקנת מחברי שוחה בכל הכניסות ויציאות, כל הנדררש להפסקה זמנית זרימת הביוב, עבודה בשעות לא שגרתיות, סידור המתעלים (עיבוד) הכל בהתאם לפרט סטנדרטי לתא בקרה.</t>
  </si>
  <si>
    <t>04.57.2.530</t>
  </si>
  <si>
    <t>הכנה לחיבור מגרש לביוב מצינור פי וי סי SN8   לפי ת"י 884 בקוטר 160 מ"מ ובכל עומק לרבות סגירת קצה הצינור בפקק פי וי סי, מעבר דרך או מתחת לקיר בטון\גדר וכל ההכנות והסידורים לצילום וידאו</t>
  </si>
  <si>
    <t>04.57.9.000</t>
  </si>
  <si>
    <t>פרק 57.9 שונות</t>
  </si>
  <si>
    <t>04.57.9.180</t>
  </si>
  <si>
    <t>בדיקת לחץ, חיטוי ושטיפה של קטעי קוי מים קיימים בכל קוטר על כל מרכיבהם לרבות הסידורים וההכנות הדרושים, סגירת מים וניתוק זמני של צרכנים מקומיים בתאום עםהרשות\תאגיד, כל הדרוש לביצוע הבדיקה וחיטוי באופן מושלם</t>
  </si>
  <si>
    <t>04.57.9.380</t>
  </si>
  <si>
    <t>שאיבת שפכים לצורך ניתוק זמני של קו ביוב קיים באמצעות משאבה טבולה לשפכים לספיקה של 200 מק"ש בתא ביוב קיים לרבות קטע צנור פוליאתילן 110-225בהתאם לספיקתהביוב מעוגן בשלות לדופן התא וצנור כנ"ל באורך 70 מ' מונח על פני הקרקע,חיבור מהיר למשאבה,אספקת חשמל,אחזקת המערכת וכל הנדרש לצורך הפסקת זרימה בהמשך הקו</t>
  </si>
  <si>
    <t xml:space="preserve"> י"ע</t>
  </si>
  <si>
    <t>05.00.0.000</t>
  </si>
  <si>
    <t>מבנה 5</t>
  </si>
  <si>
    <t>05.02.0.000</t>
  </si>
  <si>
    <t>קירות תומכים</t>
  </si>
  <si>
    <t>05.02.1.000</t>
  </si>
  <si>
    <t>פרק 2.1</t>
  </si>
  <si>
    <t>05.02.1.030</t>
  </si>
  <si>
    <t>קירות תומכים - כובד מבטון ב-20, בגובה עד 4.0 מ', מורכבים מאבן פראית/אבן לקט. כולל: עב' חפירה/חציבה, יסוד, נקזים, תפרים, עיבוד ראש קיר מבטון עם פאזות וזיון, מילוי גרנולרי בגב הקיר, נקז מבניה יבשה/יריעת ניקוז, כיחול וכל יתר העבודות לצורך ביצוע הקיר כמפורט בתכניות ובמפרט.</t>
  </si>
  <si>
    <t>05.02.1.031</t>
  </si>
  <si>
    <t>קירות תומכים - כובד מבטון ב-20, בגובה מעל 4.01 מ', מורכבים מאבן פראית/אבן לקט. כולל: עב' חפירה/חציבה, יסוד, נקזים, תפרים, עיבוד ראש קיר מבטון עם פאזותוזיון, מילוי גרנולרי בגב הקיר, נקז מבניה יבשה/יריעת ניקוז, כיחול וכל יתר העבודות לצורך ביצוע הקיר כמפורט בתכניות ובמפרט.</t>
  </si>
  <si>
    <t>05.02.1.080</t>
  </si>
  <si>
    <t>העמקת יסוד ע"י חפירה/חציבה ויציקת בטון ב-20, במקרה של צורך העמקת יסוד לתוך סלע עבור קיר כובד. סעיף זה יוכנס לאומדן המכרז רק במקרה של קירות בחפירה/חציבה בסלע ובכמות של עד %10 מנפח הקירות המתוכננים בחפירה/חציבה. הסעיף יופעל בביצוע רק לפי דרישה של המתכנן/יועץ קרקע.</t>
  </si>
  <si>
    <t>05.40.0.000</t>
  </si>
  <si>
    <t>ריצופים ומדרגות</t>
  </si>
  <si>
    <t>05.40.1.000</t>
  </si>
  <si>
    <t>05.40.1.190</t>
  </si>
  <si>
    <t>ריצוף באבן משתלבת בעובי 6 ס"מ מסוג מלבנית במידות 10/20/6 ס"מ של חב' אקרשטיין או שו"ע, בגוון חום, כולל שכבת חול 4 ס"מ.</t>
  </si>
  <si>
    <t>05.40.1.220</t>
  </si>
  <si>
    <t>תוספת לסעיפי ריצוף אבן משתלבת עבור צבע לבן</t>
  </si>
  <si>
    <t>05.40.1.470</t>
  </si>
  <si>
    <t>אבן שפה טרומה במידות 20/25/17 עם ספייסרים, קיטום קטן בפאות כדוגמת חריש של אקרשטיין או שו"ע</t>
  </si>
  <si>
    <t>05.40.1.560</t>
  </si>
  <si>
    <t>אבן עליה לרכב במידות  במידות 50/40/18 עם ספייסרים וקיטום קטן בפאות דגם חריש של אקרשטיין או ש"ע</t>
  </si>
  <si>
    <t xml:space="preserve"> חדר</t>
  </si>
  <si>
    <t>05.40.1.570</t>
  </si>
  <si>
    <t>ראש קצה אי תנועה מבטון ב-30 כולל אספקה וסידור הזיון, יריעות פוליאליתן מתחת והחלקת פני הבטון</t>
  </si>
  <si>
    <t>05.40.1.650</t>
  </si>
  <si>
    <t>אבו שפה משופעת במידות  23X23X100 ס"מ (המחיר כולל יסוד ומשענת בטון)</t>
  </si>
  <si>
    <t>05.40.1.680</t>
  </si>
  <si>
    <t>אבן שפה מונמכת לנכים במעברי חציה במידות 15/23/50 ס"מ</t>
  </si>
  <si>
    <t>05.40.1.710</t>
  </si>
  <si>
    <t>אבן שפה גננית מעוגלת במידות 10X20X100 בגוון אפור (המחיר כולל יסוד ומשענת בטון)</t>
  </si>
  <si>
    <t>05.40.2.000</t>
  </si>
  <si>
    <t>מסלעות</t>
  </si>
  <si>
    <t>05.40.2.030</t>
  </si>
  <si>
    <t>שורת אבני מסלעה ארגזיות עד גובה 40 ס"מ כולל כל חומרי העבודה הדרושים עפ"י התוכנית</t>
  </si>
  <si>
    <t>05.51.0.000</t>
  </si>
  <si>
    <t>עבודות סלילה וניקוז</t>
  </si>
  <si>
    <t>05.51.1.000</t>
  </si>
  <si>
    <t>עבודות הכנה ופרוק</t>
  </si>
  <si>
    <t>05.51.1.020</t>
  </si>
  <si>
    <t>איסוף, עירום והעמסה של פסולת מסוגים שונים (כולל צמחיה ובולדרים פסולת בניין) והובלתו לאתר שפיכה מאושר</t>
  </si>
  <si>
    <t>05.51.1.025</t>
  </si>
  <si>
    <t>חישוף לעומק של 20 ס"מ כולל ניקוי פסולת, פינוי בולדרים והורדת צמחיה לרבות פינוי וסילוק</t>
  </si>
  <si>
    <t>05.51.1.030</t>
  </si>
  <si>
    <t>כריתה ו/או עקירה של עצים, לרבות שורשים כולל פינוי וסילוק.</t>
  </si>
  <si>
    <t>05.51.1.070</t>
  </si>
  <si>
    <t>פירוק זהיר של מסלעה מיון הסלעים ואחסנתם למקום שיורה המפקח.</t>
  </si>
  <si>
    <t>05.51.1.090</t>
  </si>
  <si>
    <t>פירוק משטחי בטון מזוין בעובי משתנה כולל סילוק הפסולת מהשטח.</t>
  </si>
  <si>
    <t>100.000</t>
  </si>
  <si>
    <t>05.51.1.100</t>
  </si>
  <si>
    <t>ריסוס שטחים בחומר קוטל עשבים, הדברה תיעשה לפי הנדרש במפרט הכללי-ספר כחול סעיפים 41.02.04.00 עד 41.02.04.04, וחיטוי קרקע לפי הנדרש במפרט הכללי-ספר כחולסעיף 41.02.05</t>
  </si>
  <si>
    <t>18000.000</t>
  </si>
  <si>
    <t>05.51.1.110</t>
  </si>
  <si>
    <t>פירוק אספלט בכבישים ומדרכות בכל עובי שיידרש לרבות ניסור פינוי וסילוק .</t>
  </si>
  <si>
    <t>1700.000</t>
  </si>
  <si>
    <t>05.51.1.140</t>
  </si>
  <si>
    <t>פירוק אבן שפה קיימת לרבות פינוי וסילוק .</t>
  </si>
  <si>
    <t>200.000</t>
  </si>
  <si>
    <t>05.51.1.170</t>
  </si>
  <si>
    <t>פירוק ריצוף מסוג אבן משתלבת והרכבתו מחדש.</t>
  </si>
  <si>
    <t>05.51.1.180</t>
  </si>
  <si>
    <t>פירוק תמרור ושלט המותקן על עמוד לרבות פירוק העמוד והיסוד, לרבות פינוי וסילוק.</t>
  </si>
  <si>
    <t>10.000</t>
  </si>
  <si>
    <t>05.51.1.200</t>
  </si>
  <si>
    <t>התאמת גובה של מכסה תא ביקורת בכל קוטר וכל סוג כולל פירוק תקרה</t>
  </si>
  <si>
    <t>15.000</t>
  </si>
  <si>
    <t>05.51.1.230</t>
  </si>
  <si>
    <t>התאמת גובה (הגבהה/הנמכה) של מכסה תא ביקורת בכל קוטר ללא פירוק תקרה</t>
  </si>
  <si>
    <t>5.000</t>
  </si>
  <si>
    <t>05.51.1.330</t>
  </si>
  <si>
    <t>ניסור אספלט ברוחב עד 50 ס"מ לצורך התחברות, בכל עובי שיידרש.</t>
  </si>
  <si>
    <t>170.000</t>
  </si>
  <si>
    <t>05.51.1.340</t>
  </si>
  <si>
    <t>טיאטוא אספלט.</t>
  </si>
  <si>
    <t>05.51.1.380</t>
  </si>
  <si>
    <t>פתיחת כביש אספלט ע"י ניסור לצורך הנחת תשתיות קוויות לעומק של מ-120 ס"מ ועד 300 ס"מ והחזרת המצב לקדמותו כולל שכבת אספלט, רוחב הפתיחה כנדרש לפי תכנון</t>
  </si>
  <si>
    <t>05.51.1.415</t>
  </si>
  <si>
    <t>מילוי כלשהו מבטון CLSM בתעלות, בחללים וכיוצ"ב</t>
  </si>
  <si>
    <t>50.000</t>
  </si>
  <si>
    <t>05.51.1.430</t>
  </si>
  <si>
    <t>פירוק תא קליטה לרבות פינוי וסילוק, איטום הצינור ומילוי הבור בתערובת CLSM</t>
  </si>
  <si>
    <t>4.000</t>
  </si>
  <si>
    <t>05.51.1.440</t>
  </si>
  <si>
    <t>פירוק גדר רשת מכל סוג שהוא לרבות פינוי וסילוק.</t>
  </si>
  <si>
    <t>570.000</t>
  </si>
  <si>
    <t>05.51.1.450</t>
  </si>
  <si>
    <t>פירוק תא בקרה לרבות פינוי וסילוק,כולל איטום הצינור ומילוי הבור הנוצר בתערובת CLSM (בחנ"מ בעל חוזק גבוה) .</t>
  </si>
  <si>
    <t>6.000</t>
  </si>
  <si>
    <t>05.51.1.460</t>
  </si>
  <si>
    <t>פירוק גדרות קיימות מכל סוג שהוא</t>
  </si>
  <si>
    <t>600.000</t>
  </si>
  <si>
    <t>05.51.1.470</t>
  </si>
  <si>
    <t>הריסת מתקני כניסה יציאה של מעבירי מים ( עד קוטר צינור 150 ס"מ) כולל רצפה, כנפיים, ריפרפ וכל הדרוש לרבות פינוי וסילוק.</t>
  </si>
  <si>
    <t>3.000</t>
  </si>
  <si>
    <t>05.51.1.480</t>
  </si>
  <si>
    <t>פירוק והריסות קירות תומכים מבטון מזוין לרבות פינוי וסילוק.</t>
  </si>
  <si>
    <t>05.51.1.500</t>
  </si>
  <si>
    <t>פירוק צינור ניקוז מבטון בקוטר עד 100 ס"מ ובעומק עד 4.0 מ' כולל חפירה וכל העבודות הדרושות , לרבות פינוי וסילוק</t>
  </si>
  <si>
    <t>05.51.1.560</t>
  </si>
  <si>
    <t>קרצוף מיסעת אספלט קיים בעובי מעל 5.01 ועד 10 ס"מ לרבות טאטוא, פינוי וסילוק. המחיר הינו לשטח עד 1,000 מ"ר.</t>
  </si>
  <si>
    <t>800.000</t>
  </si>
  <si>
    <t>05.51.2.000</t>
  </si>
  <si>
    <t>עבודות עפר</t>
  </si>
  <si>
    <t/>
  </si>
  <si>
    <t>05.51.2.040</t>
  </si>
  <si>
    <t>חפירה בכל סוגי הקרקע כולל להחלפת קרקע</t>
  </si>
  <si>
    <t>21000.000</t>
  </si>
  <si>
    <t>05.51.2.140</t>
  </si>
  <si>
    <t>חפירה ו/או חציבה לתעלות מכל סוג.</t>
  </si>
  <si>
    <t>500.000</t>
  </si>
  <si>
    <t>05.51.2.152</t>
  </si>
  <si>
    <t>חפירות גישוש לגילוי מערכות בכל סוגי הקרקע, הכוללת כלי צמ"ה, עבודת ידיים במידת הצורך לעומק עד 1.5  מ'</t>
  </si>
  <si>
    <t>05.51.2.160</t>
  </si>
  <si>
    <t>ישור והידוק שטחים בבקרה מלאה לאחר עבודות עפר (צורת דרך)</t>
  </si>
  <si>
    <t>23000.000</t>
  </si>
  <si>
    <t>05.51.2.190</t>
  </si>
  <si>
    <t>חרישה ותיחוח פני מצעים קיימים לעומק עד 10ס"מ יישור פילוס והידוק מבוקר. המחיר כולל פינוי עודפי חפירה ושימוש חוזר במילוי.</t>
  </si>
  <si>
    <t>05.51.2.232</t>
  </si>
  <si>
    <t>עיבוד שתית חרסיתית לעומק  40 ס''מ - חפירה לעומק 20 ס"מ אחסון החומר, חרישת תחתית החפירה לעומק 20 ס"מ הידוקה במכבש רגלי כבש, ומילוי חוזר של השכבה שהוסרה(20 ס"מ), והידוקה במכבש רגלי כבש. כמפורט במפרט המיוחד .</t>
  </si>
  <si>
    <t>5000.000</t>
  </si>
  <si>
    <t>05.51.2.240</t>
  </si>
  <si>
    <t>ייצוב שתית ע"י החדרת שברי אבן מגיר קשה או דולומיט ("בקאלש" מאבנים זויתיות), גודל אבן מקסימלית 20 ס"מ כ"א וללא דקים, בפיזור שכבה אחת, לפי הנדרש במפרט הכללי ספר כחול סעיף 51.04.12.</t>
  </si>
  <si>
    <t>10000.000</t>
  </si>
  <si>
    <t>05.51.2.250</t>
  </si>
  <si>
    <t>טיפול בחומר חפור, לצורך שימוש חוזר כמילוי באתר, כולל מיון וניפוי, הפרדת הפסולת אם ישנה, והתאמתו להגדרת מילוי נברר או לפי המפרט המיוחד. לרבות אחסונו, העמסתו הובלת החומר לאזור המילוי פיזורו בשכבות בעובי עד 20 ס"מ והידוקו לפי מפרט 51 וישולם לפי מ"ק מילוי מהודק בשטח.</t>
  </si>
  <si>
    <t>05.51.3.000</t>
  </si>
  <si>
    <t>מצעים ותשתיות</t>
  </si>
  <si>
    <t>05.51.3.030</t>
  </si>
  <si>
    <t>מצע סוג א' מפוזר בשכבות בעובי שכבה מ-15 ס"מ עד 20 ס"מ לאחר הידוק בהידוק מבוקר של %100 לפי מודיפייד אאשטו</t>
  </si>
  <si>
    <t>7200.000</t>
  </si>
  <si>
    <t>05.51.3.110</t>
  </si>
  <si>
    <t>מילוי מובא מחומר נברר מפוזר בשכבות בעובי מקס' 20 ס"מ לאחר הידוק בהידוק מבוקר לפי הנדרש במפרט הכללי פרק 51. המחיר כולל הידוק</t>
  </si>
  <si>
    <t>11000.000</t>
  </si>
  <si>
    <t>05.51.6.000</t>
  </si>
  <si>
    <t>עבודות ניקוז</t>
  </si>
  <si>
    <t>05.51.6.036</t>
  </si>
  <si>
    <t>צינורות ניקוז בקוטר 40 ס"מ דרג 5 בעומק עד 2.0 מ'</t>
  </si>
  <si>
    <t>20.000</t>
  </si>
  <si>
    <t>05.51.6.056</t>
  </si>
  <si>
    <t>צינורות ניקוז בקוטר 50 ס"מ דרג 5 בעומק עד 2.0 מ'</t>
  </si>
  <si>
    <t>05.51.6.076</t>
  </si>
  <si>
    <t>כנ"ל, אך בעומק עד 3.0 מ'</t>
  </si>
  <si>
    <t>05.51.6.116</t>
  </si>
  <si>
    <t>צינורות ניקוז בקוטר 60 ס"מ דרג 5 בעומק עד 2.0 מ'</t>
  </si>
  <si>
    <t>05.51.6.176</t>
  </si>
  <si>
    <t>צינורות ניקוז בקוטר 80 ס"מ דרג 5 בעומק עד 2.0 מ'</t>
  </si>
  <si>
    <t>05.51.6.196</t>
  </si>
  <si>
    <t>צינורות ניקוז בקוטר 80 ס"מ דרג 5 בעומק עד 3.0 מ'</t>
  </si>
  <si>
    <t>70.000</t>
  </si>
  <si>
    <t>05.51.6.216</t>
  </si>
  <si>
    <t>צינור בטון מזויין אטום לניקוז בקוטר 80 ס"מ דרג 5 בעומק  מ-3.0מ' עד 4.0 מ'.</t>
  </si>
  <si>
    <t>05.51.6.420</t>
  </si>
  <si>
    <t>תוספת עבור אטם מובנה בפעמון בתהליך הייצור של אקרשטיין או ש"ע עבור צנורות בקטרים 40 עד 60 ס"מ.</t>
  </si>
  <si>
    <t>05.51.6.424</t>
  </si>
  <si>
    <t>תוספת עבור אטם מובנה בפעמון בתהליך הייצור של אקרשטיין או ש"ע עבור צנורות בקוטר 80  ס"מ.</t>
  </si>
  <si>
    <t>05.51.6.528</t>
  </si>
  <si>
    <t>שוחה מלבנית במידות פנים 120/100  ס"מ, עם תא שיקוע ומכסה ב.ב. קוטר 60 ס"מ, 40 טון ממין D400, בעומק מעל 1.25 מ' ועד 1.75 מ'.</t>
  </si>
  <si>
    <t>05.51.6.556</t>
  </si>
  <si>
    <t>שוחה מלבנית במידות פנים 120/140  ס"מ, עם תא שיקוע ומכסה ב.ב. קוטר 60 ס"מ, 40 טון ממין D400, בעומק מעל 1.25 מ' ועד 1.75 מ'.</t>
  </si>
  <si>
    <t>05.51.6.560</t>
  </si>
  <si>
    <t>שוחה מלבנית במידות פנים 120/140 ס"מ עם תא שיקוע ומכסה ב.ב קוטר 60 ס"מ, 40 טון ממין D400 בעומק עד 2.25 מ'</t>
  </si>
  <si>
    <t>05.51.6.564</t>
  </si>
  <si>
    <t>שוחה מלבנית במידות פנים 120/140  ס"מ, עם תא שיקוע ומכסה ב.ב. קוטר 60 ס"מ, 40 טון ממין D400 בעומק מעל  מעל 2.25 מ' ועד 2.75 מ'.</t>
  </si>
  <si>
    <t>1.000</t>
  </si>
  <si>
    <t>05.51.6.568</t>
  </si>
  <si>
    <t>שוחה מלבנית במידות פנים 120/140  ס"מ, עם תא שיקוע ומכסה ב.ב. קוטר 60 ס"מ, 40 טון ממין D400, בעומק מעל  מעל 2.75 מ' ועד 3.25 מ'.</t>
  </si>
  <si>
    <t>2.000</t>
  </si>
  <si>
    <t>05.51.6.572</t>
  </si>
  <si>
    <t>שוחה מלבנית במידות פנים 120/140  ס"מ, עם תא שיקוע ומכסה ב.ב. קוטר 60 ס"מ, 40 טון ממין D400, בעומק מעל  מעל  3.25 מ' ועד 3.75 מ'.</t>
  </si>
  <si>
    <t>05.51.6.576</t>
  </si>
  <si>
    <t>שוחה מלבנית במידות פנים 120/140 ס"מ, עם תא שיקוע ומכסה ב.ב. קוטר 60 ס"מ , 40 טון ממין D400, בעומק מעל 3.75 מ' ועד 4.25 מ'.</t>
  </si>
  <si>
    <t>05.51.6.664</t>
  </si>
  <si>
    <t>קולטן ראשי עמוק צמוד לאבן שפה במידות פנים 48/78 ס"מ בגובה 140 ס"מ עם חור לצינור 40 מבטון כדוגמת MD-1  של וולפמן או שו"ע כולל מסגרת ורשת תיקנית מברזל כב.דה או חומרים מרוכבים בפכוף לדרישות ת"י 489</t>
  </si>
  <si>
    <t>7.000</t>
  </si>
  <si>
    <t>05.51.6.668</t>
  </si>
  <si>
    <t>קולטן צדדי צמוד לאבן שפה במידות פנים 48/78 ס"מ בגובה 65 ס"מ  כדוגמת MD-2 של וולפמן או שו"ע כולל מסגרת ורשת תיקנית מברזל כבדה או חומרים מרוכבים בפכוף לדרישות ת"י 489</t>
  </si>
  <si>
    <t>12.000</t>
  </si>
  <si>
    <t>05.51.6.838</t>
  </si>
  <si>
    <t>מתקני כניסה ויציאה למעבירי מים מבטון מזויין בהתאם למפורט בתוכנית (כולל זיון פלדה)</t>
  </si>
  <si>
    <t>05.51.6.848</t>
  </si>
  <si>
    <t>ריצוף אבן לניקוז</t>
  </si>
  <si>
    <t>350.000</t>
  </si>
  <si>
    <t>05.51.6.910</t>
  </si>
  <si>
    <t>שוחה מלבנית במידות פנים 120/140 ס"מ, עם תא שיקוע ומכסה ב.ב. קוטר 60 ס"מ , 40 טון ממין D400, בעומק מעל 4.25 מ' ועד 4.75 מ'.</t>
  </si>
  <si>
    <t>05.51.9.000</t>
  </si>
  <si>
    <t>תמרורים, צביעה ואביזרי דרך</t>
  </si>
  <si>
    <t>05.51.9.030</t>
  </si>
  <si>
    <t>הספקה והתקנה של עמוד לתמרורי דרך מסוג עירוני</t>
  </si>
  <si>
    <t>05.51.9.040</t>
  </si>
  <si>
    <t>הספקה והתקנה של תמרורים מסוג עירוני ללא עמוד</t>
  </si>
  <si>
    <t>05.51.9.050</t>
  </si>
  <si>
    <t>צביעת קווי הפרדה או הדרכה ברוחב 10 עד 15 ס"מ, לבן/צהוב/כתום</t>
  </si>
  <si>
    <t>3000.000</t>
  </si>
  <si>
    <t>05.51.9.070</t>
  </si>
  <si>
    <t>צביעת מעברי חציה קווי עצירה ואחרים ברוחב 30 ס"מ  בצבע לבן צהוב/כתום (מדידה לפי צבע נטו)</t>
  </si>
  <si>
    <t>05.51.9.080</t>
  </si>
  <si>
    <t>צביעת חץ בודד</t>
  </si>
  <si>
    <t>05.51.9.090</t>
  </si>
  <si>
    <t>צביעת חץ כפול</t>
  </si>
  <si>
    <t>05.51.9.110</t>
  </si>
  <si>
    <t>צביעת אבני שפה</t>
  </si>
  <si>
    <t>2000.000</t>
  </si>
  <si>
    <t>05.51.9.138</t>
  </si>
  <si>
    <t>מעקה הגנה להולכי רגל דגם אורלי או שוו"ע עפ"י בחירת הרשות המקומית</t>
  </si>
  <si>
    <t>05.52.0.000</t>
  </si>
  <si>
    <t>עבודות אספלט</t>
  </si>
  <si>
    <t>05.52.1.000</t>
  </si>
  <si>
    <t>05.52.1.110</t>
  </si>
  <si>
    <t>תא"צ 25 בעובי 6 ס"מ עם אגרגט גס גירי/דולמיטי סוג א' וביטומן PG68-10.</t>
  </si>
  <si>
    <t>12200.000</t>
  </si>
  <si>
    <t>05.52.1.200</t>
  </si>
  <si>
    <t>תא"צ 19 בעובי 5 ס"מ עם אגרגט גס גירי/דולמיטי סוג א' וביטומן PG70-10.</t>
  </si>
  <si>
    <t>05.52.2.000</t>
  </si>
  <si>
    <t>שונות</t>
  </si>
  <si>
    <t>05.52.2.010</t>
  </si>
  <si>
    <t>ריסוס ביטומן יסוד בשיעור 0.8-1.2 ק"ג/מ"ר</t>
  </si>
  <si>
    <t>05.52.2.020</t>
  </si>
  <si>
    <t>ריסוס ביטומן מאחה בשיעור 0.3 ק"ג/מ"ר</t>
  </si>
  <si>
    <t>05.52.2.040</t>
  </si>
  <si>
    <t>מישק התחברות אספלט קיים כולל ניסור</t>
  </si>
  <si>
    <t>פרק 41.03 גינון ונטיעה</t>
  </si>
  <si>
    <t>מע"מ</t>
  </si>
  <si>
    <t>סה"כ כולל מע"מ</t>
  </si>
  <si>
    <t>ריכוז</t>
  </si>
  <si>
    <t>04.57.9.381</t>
  </si>
  <si>
    <t>מתקן בוסטר תוצרת גרונדפוס דגם HAYDRO MULTY S2 CR20-3 אשר יכלול 2 משאבות בוסטר רב דרגתי דגם CR20-3 במבנה אנכי עם מנוע 4 קילואט (כ"א) . אחת בעבודה - משאבה תספק 25 מק"ש לעומד 2.8 באר, פלוס משאבה רזרבית.המשאבה עם קוטר יניקה/ סניקה DN65.  ח  R2 1/2  המתקן על סקיד עם ברז ביניקה ובסניקה , אל חוזר בסניקה, מנומטר, רגש לחץ (פרסוסטט) ,לוח פיקוד כולל בקר מחליף תרנות (יד' , אפס, אוטו' ). נורית חיווי (עבודה / תקלה). - כולל התקנה , הזנה לחשמל והתאמות בשטח</t>
  </si>
  <si>
    <t>הנחה כללית</t>
  </si>
  <si>
    <t>סה"כ לאחר הנחה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</si>
</sst>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
    <numFmt numFmtId="165" formatCode="_ * #,##0_ ;_ * \-#,##0_ ;_ * &quot;-&quot;??_ ;_ @_ "/>
  </numFmts>
  <fonts count="11" x14ac:knownFonts="1">
    <font>
      <sz val="11"/>
      <color theme="1"/>
      <name val="Arial"/>
      <family val="2"/>
      <charset val="177"/>
      <scheme val="minor"/>
    </font>
    <font>
      <sz val="8"/>
      <name val="Arial"/>
      <family val="2"/>
      <charset val="177"/>
    </font>
    <font>
      <sz val="11"/>
      <color theme="1"/>
      <name val="Arial"/>
      <family val="2"/>
      <charset val="177"/>
      <scheme val="minor"/>
    </font>
    <font>
      <b/>
      <sz val="11"/>
      <color theme="1"/>
      <name val="Arial"/>
      <family val="2"/>
      <charset val="177"/>
      <scheme val="minor"/>
    </font>
    <font>
      <sz val="12"/>
      <color theme="1"/>
      <name val="David"/>
      <family val="2"/>
    </font>
    <font>
      <b/>
      <sz val="12"/>
      <color theme="1"/>
      <name val="David"/>
      <family val="2"/>
      <charset val="177"/>
    </font>
    <font>
      <sz val="12"/>
      <color rgb="FF0000FF"/>
      <name val="David"/>
      <family val="2"/>
    </font>
    <font>
      <b/>
      <sz val="16"/>
      <color theme="1"/>
      <name val="David"/>
      <family val="2"/>
    </font>
    <font>
      <b/>
      <sz val="12"/>
      <color rgb="FFFF0000"/>
      <name val="David"/>
      <family val="2"/>
    </font>
    <font>
      <b/>
      <sz val="11"/>
      <color theme="1"/>
      <name val="Arial"/>
      <family val="2"/>
      <scheme val="minor"/>
    </font>
    <font>
      <sz val="11"/>
      <color rgb="FF0000FF"/>
      <name val="Arial"/>
      <family val="2"/>
      <charset val="177"/>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32">
    <xf numFmtId="0" fontId="0" fillId="0" borderId="0" xfId="0"/>
    <xf numFmtId="49" fontId="4" fillId="0" borderId="1" xfId="0" applyNumberFormat="1" applyFont="1" applyBorder="1" applyAlignment="1">
      <alignment horizontal="right" wrapText="1"/>
    </xf>
    <xf numFmtId="0" fontId="0" fillId="0" borderId="1" xfId="0" applyBorder="1"/>
    <xf numFmtId="49" fontId="5" fillId="0" borderId="1" xfId="0" applyNumberFormat="1" applyFont="1" applyBorder="1" applyAlignment="1">
      <alignment horizontal="right" wrapText="1"/>
    </xf>
    <xf numFmtId="0" fontId="0" fillId="2" borderId="0" xfId="0" applyFill="1"/>
    <xf numFmtId="0" fontId="6" fillId="2" borderId="1" xfId="0" applyFont="1" applyFill="1" applyBorder="1"/>
    <xf numFmtId="49" fontId="6" fillId="2" borderId="1" xfId="0" applyNumberFormat="1" applyFont="1" applyFill="1" applyBorder="1" applyAlignment="1">
      <alignment horizontal="right" wrapText="1"/>
    </xf>
    <xf numFmtId="165" fontId="6" fillId="2" borderId="1" xfId="1" applyNumberFormat="1" applyFont="1" applyFill="1" applyBorder="1" applyAlignment="1">
      <alignment horizontal="center"/>
    </xf>
    <xf numFmtId="49" fontId="4" fillId="2" borderId="1" xfId="0" applyNumberFormat="1" applyFont="1" applyFill="1" applyBorder="1" applyAlignment="1">
      <alignment horizontal="left"/>
    </xf>
    <xf numFmtId="49" fontId="4" fillId="2" borderId="1" xfId="0" applyNumberFormat="1" applyFont="1" applyFill="1" applyBorder="1" applyAlignment="1">
      <alignment horizontal="right" wrapText="1"/>
    </xf>
    <xf numFmtId="164" fontId="0" fillId="2" borderId="1" xfId="0" applyNumberFormat="1" applyFill="1" applyBorder="1"/>
    <xf numFmtId="165" fontId="4" fillId="2" borderId="1" xfId="1" applyNumberFormat="1" applyFont="1" applyFill="1" applyBorder="1" applyAlignment="1">
      <alignment horizontal="center"/>
    </xf>
    <xf numFmtId="49" fontId="0" fillId="2" borderId="0" xfId="0" applyNumberFormat="1" applyFill="1" applyAlignment="1">
      <alignment horizontal="left"/>
    </xf>
    <xf numFmtId="165" fontId="2" fillId="2" borderId="0" xfId="1" applyNumberFormat="1" applyFont="1" applyFill="1" applyAlignment="1">
      <alignment horizontal="center"/>
    </xf>
    <xf numFmtId="0" fontId="7" fillId="2" borderId="0" xfId="0" applyFont="1" applyFill="1"/>
    <xf numFmtId="165" fontId="2" fillId="2" borderId="0" xfId="1" applyNumberFormat="1" applyFont="1" applyFill="1"/>
    <xf numFmtId="165" fontId="8" fillId="2" borderId="1" xfId="1" applyNumberFormat="1" applyFont="1" applyFill="1" applyBorder="1" applyAlignment="1">
      <alignment horizontal="center"/>
    </xf>
    <xf numFmtId="165" fontId="2" fillId="2" borderId="0" xfId="1" applyNumberFormat="1" applyFont="1" applyFill="1" applyBorder="1" applyAlignment="1">
      <alignment horizontal="center"/>
    </xf>
    <xf numFmtId="165" fontId="2" fillId="0" borderId="1" xfId="1" applyNumberFormat="1" applyFont="1" applyBorder="1"/>
    <xf numFmtId="165" fontId="9" fillId="0" borderId="1" xfId="1" applyNumberFormat="1" applyFont="1" applyBorder="1"/>
    <xf numFmtId="165" fontId="3" fillId="0" borderId="1" xfId="1" applyNumberFormat="1" applyFont="1" applyBorder="1"/>
    <xf numFmtId="165" fontId="5" fillId="2" borderId="1" xfId="1" applyNumberFormat="1" applyFont="1" applyFill="1" applyBorder="1" applyAlignment="1">
      <alignment horizontal="center"/>
    </xf>
    <xf numFmtId="9" fontId="5" fillId="2" borderId="1" xfId="2" applyFont="1" applyFill="1" applyBorder="1" applyAlignment="1">
      <alignment horizontal="center"/>
    </xf>
    <xf numFmtId="165" fontId="3" fillId="0" borderId="1" xfId="1" applyNumberFormat="1" applyFont="1" applyBorder="1" applyProtection="1">
      <protection locked="0"/>
    </xf>
    <xf numFmtId="9" fontId="3" fillId="3" borderId="1" xfId="2" applyFont="1" applyFill="1" applyBorder="1" applyAlignment="1" applyProtection="1">
      <alignment horizontal="center"/>
      <protection locked="0"/>
    </xf>
    <xf numFmtId="165" fontId="5" fillId="2" borderId="1" xfId="1" applyNumberFormat="1" applyFont="1" applyFill="1" applyBorder="1" applyAlignment="1" applyProtection="1">
      <alignment horizontal="center"/>
    </xf>
    <xf numFmtId="165" fontId="10" fillId="2" borderId="2" xfId="1" applyNumberFormat="1" applyFont="1" applyFill="1" applyBorder="1" applyAlignment="1">
      <alignment horizontal="center"/>
    </xf>
    <xf numFmtId="49" fontId="5" fillId="2" borderId="3" xfId="0" applyNumberFormat="1" applyFont="1" applyFill="1" applyBorder="1" applyAlignment="1">
      <alignment horizontal="right" wrapText="1"/>
    </xf>
    <xf numFmtId="49" fontId="5" fillId="2" borderId="4" xfId="0" applyNumberFormat="1" applyFont="1" applyFill="1" applyBorder="1" applyAlignment="1">
      <alignment horizontal="right" wrapText="1"/>
    </xf>
    <xf numFmtId="49" fontId="5" fillId="2" borderId="5" xfId="0" applyNumberFormat="1" applyFont="1" applyFill="1" applyBorder="1" applyAlignment="1">
      <alignment horizontal="right" wrapText="1"/>
    </xf>
    <xf numFmtId="49" fontId="5" fillId="2" borderId="3" xfId="0" applyNumberFormat="1" applyFont="1" applyFill="1" applyBorder="1" applyAlignment="1">
      <alignment horizontal="right" vertical="top" wrapText="1"/>
    </xf>
    <xf numFmtId="49" fontId="5" fillId="2" borderId="5" xfId="0" applyNumberFormat="1" applyFont="1" applyFill="1" applyBorder="1" applyAlignment="1">
      <alignment horizontal="right"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eravt\AppData\Local\Microsoft\Windows\inetchache\Content.Outlook\X0BPCS0O\21829-10429_&#1489;&#1512;&#1511;&#1488;&#1497;_&#1506;&#1500;&#1493;&#1497;&#1493;&#1514;_&#1508;&#1497;&#1514;&#1493;&#1495;_&#1502;&#1506;&#1493;&#1491;&#1499;&#1504;&#1493;&#1514;_290821%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אומדן מתכננים"/>
      <sheetName val="עלות למגרש "/>
    </sheetNames>
    <sheetDataSet>
      <sheetData sheetId="0">
        <row r="7">
          <cell r="I7">
            <v>49500</v>
          </cell>
        </row>
        <row r="10">
          <cell r="I10">
            <v>335000</v>
          </cell>
        </row>
        <row r="11">
          <cell r="I11">
            <v>22462</v>
          </cell>
        </row>
        <row r="12">
          <cell r="I12">
            <v>11264</v>
          </cell>
        </row>
        <row r="13">
          <cell r="I13">
            <v>16260</v>
          </cell>
        </row>
        <row r="14">
          <cell r="I14">
            <v>86152</v>
          </cell>
        </row>
        <row r="15">
          <cell r="I15">
            <v>27000</v>
          </cell>
        </row>
        <row r="16">
          <cell r="I16">
            <v>15312</v>
          </cell>
        </row>
        <row r="18">
          <cell r="I18">
            <v>66000</v>
          </cell>
        </row>
        <row r="19">
          <cell r="I19">
            <v>266200</v>
          </cell>
        </row>
        <row r="21">
          <cell r="I21">
            <v>58875</v>
          </cell>
        </row>
        <row r="22">
          <cell r="I22">
            <v>193110</v>
          </cell>
        </row>
        <row r="23">
          <cell r="I23">
            <v>90720</v>
          </cell>
        </row>
        <row r="24">
          <cell r="I24">
            <v>332100</v>
          </cell>
        </row>
        <row r="25">
          <cell r="I25">
            <v>17850</v>
          </cell>
        </row>
        <row r="26">
          <cell r="I26">
            <v>21420</v>
          </cell>
        </row>
        <row r="28">
          <cell r="I28">
            <v>19230</v>
          </cell>
        </row>
        <row r="29">
          <cell r="I29">
            <v>11500</v>
          </cell>
        </row>
        <row r="32">
          <cell r="I32">
            <v>280000</v>
          </cell>
        </row>
        <row r="34">
          <cell r="I34">
            <v>0</v>
          </cell>
        </row>
        <row r="35">
          <cell r="I35">
            <v>0</v>
          </cell>
        </row>
        <row r="36">
          <cell r="I36">
            <v>0</v>
          </cell>
        </row>
        <row r="37">
          <cell r="I37">
            <v>0</v>
          </cell>
        </row>
        <row r="38">
          <cell r="I38">
            <v>0</v>
          </cell>
        </row>
        <row r="39">
          <cell r="I39">
            <v>0</v>
          </cell>
        </row>
        <row r="40">
          <cell r="I40">
            <v>0</v>
          </cell>
        </row>
        <row r="41">
          <cell r="I41">
            <v>0</v>
          </cell>
        </row>
        <row r="42">
          <cell r="I42">
            <v>0</v>
          </cell>
        </row>
        <row r="43">
          <cell r="I43">
            <v>0</v>
          </cell>
        </row>
        <row r="45">
          <cell r="I45">
            <v>0</v>
          </cell>
        </row>
        <row r="46">
          <cell r="I46">
            <v>0</v>
          </cell>
        </row>
        <row r="47">
          <cell r="I47">
            <v>0</v>
          </cell>
        </row>
        <row r="48">
          <cell r="I48">
            <v>0</v>
          </cell>
        </row>
        <row r="49">
          <cell r="I49">
            <v>0</v>
          </cell>
        </row>
        <row r="50">
          <cell r="I50">
            <v>0</v>
          </cell>
        </row>
        <row r="51">
          <cell r="I51">
            <v>0</v>
          </cell>
        </row>
        <row r="52">
          <cell r="I52">
            <v>0</v>
          </cell>
        </row>
        <row r="53">
          <cell r="I53">
            <v>0</v>
          </cell>
        </row>
        <row r="54">
          <cell r="I54">
            <v>0</v>
          </cell>
        </row>
        <row r="55">
          <cell r="I55">
            <v>0</v>
          </cell>
        </row>
        <row r="56">
          <cell r="I56">
            <v>0</v>
          </cell>
        </row>
        <row r="57">
          <cell r="I57">
            <v>0</v>
          </cell>
        </row>
        <row r="60">
          <cell r="I60">
            <v>14000</v>
          </cell>
        </row>
        <row r="61">
          <cell r="I61">
            <v>288000</v>
          </cell>
        </row>
        <row r="65">
          <cell r="I65">
            <v>5850000</v>
          </cell>
        </row>
        <row r="68">
          <cell r="I68">
            <v>3030</v>
          </cell>
        </row>
        <row r="71">
          <cell r="I71">
            <v>1071000</v>
          </cell>
        </row>
        <row r="74">
          <cell r="I74">
            <v>261912.5</v>
          </cell>
        </row>
        <row r="75">
          <cell r="I75">
            <v>421337.5</v>
          </cell>
        </row>
        <row r="77">
          <cell r="I77">
            <v>35855</v>
          </cell>
        </row>
        <row r="82">
          <cell r="I82">
            <v>1800</v>
          </cell>
        </row>
        <row r="83">
          <cell r="I83">
            <v>2970</v>
          </cell>
        </row>
        <row r="84">
          <cell r="I84">
            <v>130</v>
          </cell>
        </row>
        <row r="85">
          <cell r="I85">
            <v>600</v>
          </cell>
        </row>
        <row r="86">
          <cell r="I86">
            <v>2000</v>
          </cell>
        </row>
        <row r="87">
          <cell r="I87">
            <v>700</v>
          </cell>
        </row>
        <row r="88">
          <cell r="I88">
            <v>540</v>
          </cell>
        </row>
        <row r="89">
          <cell r="I89">
            <v>54400</v>
          </cell>
        </row>
        <row r="90">
          <cell r="I90">
            <v>300</v>
          </cell>
        </row>
        <row r="91">
          <cell r="I91">
            <v>3500</v>
          </cell>
        </row>
        <row r="92">
          <cell r="I92">
            <v>3200</v>
          </cell>
        </row>
        <row r="93">
          <cell r="I93">
            <v>2500</v>
          </cell>
        </row>
        <row r="94">
          <cell r="I94">
            <v>1200</v>
          </cell>
        </row>
        <row r="95">
          <cell r="I95">
            <v>5000</v>
          </cell>
        </row>
        <row r="96">
          <cell r="I96">
            <v>4000</v>
          </cell>
        </row>
        <row r="97">
          <cell r="I97">
            <v>3150</v>
          </cell>
        </row>
        <row r="98">
          <cell r="I98">
            <v>720</v>
          </cell>
        </row>
        <row r="99">
          <cell r="I99">
            <v>1215</v>
          </cell>
        </row>
        <row r="100">
          <cell r="I100">
            <v>2250</v>
          </cell>
        </row>
        <row r="101">
          <cell r="I101">
            <v>2700</v>
          </cell>
        </row>
        <row r="102">
          <cell r="I102">
            <v>68000</v>
          </cell>
        </row>
        <row r="103">
          <cell r="I103">
            <v>108000</v>
          </cell>
        </row>
        <row r="104">
          <cell r="I104">
            <v>22500</v>
          </cell>
        </row>
        <row r="105">
          <cell r="I105">
            <v>3000</v>
          </cell>
        </row>
        <row r="106">
          <cell r="I106">
            <v>27000</v>
          </cell>
        </row>
        <row r="109">
          <cell r="I109">
            <v>750</v>
          </cell>
        </row>
        <row r="110">
          <cell r="I110">
            <v>360</v>
          </cell>
        </row>
        <row r="111">
          <cell r="I111">
            <v>200</v>
          </cell>
        </row>
        <row r="112">
          <cell r="I112">
            <v>1540</v>
          </cell>
        </row>
        <row r="113">
          <cell r="I113">
            <v>300</v>
          </cell>
        </row>
        <row r="114">
          <cell r="I114">
            <v>1750</v>
          </cell>
        </row>
        <row r="115">
          <cell r="I115">
            <v>3150</v>
          </cell>
        </row>
        <row r="116">
          <cell r="I116">
            <v>1500</v>
          </cell>
        </row>
        <row r="117">
          <cell r="I117">
            <v>1250</v>
          </cell>
        </row>
        <row r="118">
          <cell r="I118">
            <v>180</v>
          </cell>
        </row>
        <row r="119">
          <cell r="I119">
            <v>420</v>
          </cell>
        </row>
        <row r="120">
          <cell r="I120">
            <v>600</v>
          </cell>
        </row>
        <row r="121">
          <cell r="I121">
            <v>1600</v>
          </cell>
        </row>
        <row r="122">
          <cell r="I122">
            <v>3500</v>
          </cell>
        </row>
        <row r="123">
          <cell r="I123">
            <v>380</v>
          </cell>
        </row>
        <row r="124">
          <cell r="I124">
            <v>2450</v>
          </cell>
        </row>
        <row r="125">
          <cell r="I125">
            <v>240</v>
          </cell>
        </row>
        <row r="126">
          <cell r="I126">
            <v>4000</v>
          </cell>
        </row>
        <row r="127">
          <cell r="I127">
            <v>2800</v>
          </cell>
        </row>
        <row r="128">
          <cell r="I128">
            <v>900</v>
          </cell>
        </row>
        <row r="129">
          <cell r="I129">
            <v>2600</v>
          </cell>
        </row>
        <row r="130">
          <cell r="I130">
            <v>1800</v>
          </cell>
        </row>
        <row r="131">
          <cell r="I131">
            <v>5600</v>
          </cell>
        </row>
        <row r="132">
          <cell r="I132">
            <v>25600</v>
          </cell>
        </row>
        <row r="133">
          <cell r="I133">
            <v>4000</v>
          </cell>
        </row>
        <row r="134">
          <cell r="I134">
            <v>800</v>
          </cell>
        </row>
        <row r="135">
          <cell r="I135">
            <v>600</v>
          </cell>
        </row>
        <row r="136">
          <cell r="I136">
            <v>18000</v>
          </cell>
        </row>
        <row r="137">
          <cell r="I137">
            <v>1500</v>
          </cell>
        </row>
        <row r="138">
          <cell r="I138">
            <v>2000</v>
          </cell>
        </row>
        <row r="139">
          <cell r="I139">
            <v>1500</v>
          </cell>
        </row>
        <row r="140">
          <cell r="I140">
            <v>2000</v>
          </cell>
        </row>
        <row r="141">
          <cell r="I141">
            <v>3500</v>
          </cell>
        </row>
        <row r="142">
          <cell r="I142">
            <v>1600</v>
          </cell>
        </row>
        <row r="143">
          <cell r="I143">
            <v>40000</v>
          </cell>
        </row>
        <row r="144">
          <cell r="I144">
            <v>8000</v>
          </cell>
        </row>
        <row r="146">
          <cell r="I146">
            <v>38000</v>
          </cell>
        </row>
        <row r="147">
          <cell r="I147">
            <v>4000</v>
          </cell>
        </row>
        <row r="148">
          <cell r="I148">
            <v>4500</v>
          </cell>
        </row>
        <row r="149">
          <cell r="I149">
            <v>16200</v>
          </cell>
        </row>
        <row r="150">
          <cell r="I150">
            <v>6000</v>
          </cell>
        </row>
        <row r="151">
          <cell r="I151">
            <v>70000</v>
          </cell>
        </row>
        <row r="152">
          <cell r="I152">
            <v>4000</v>
          </cell>
        </row>
        <row r="153">
          <cell r="I153">
            <v>4000</v>
          </cell>
        </row>
        <row r="154">
          <cell r="I154">
            <v>300</v>
          </cell>
        </row>
        <row r="155">
          <cell r="I155">
            <v>1500</v>
          </cell>
        </row>
        <row r="156">
          <cell r="I156">
            <v>3000</v>
          </cell>
        </row>
        <row r="157">
          <cell r="I157">
            <v>900</v>
          </cell>
        </row>
        <row r="160">
          <cell r="I160">
            <v>1300</v>
          </cell>
        </row>
        <row r="161">
          <cell r="I161">
            <v>900</v>
          </cell>
        </row>
        <row r="162">
          <cell r="I162">
            <v>180</v>
          </cell>
        </row>
        <row r="163">
          <cell r="I163">
            <v>113400</v>
          </cell>
        </row>
        <row r="164">
          <cell r="I164">
            <v>3300</v>
          </cell>
        </row>
        <row r="165">
          <cell r="I165">
            <v>3000</v>
          </cell>
        </row>
        <row r="166">
          <cell r="I166">
            <v>32000</v>
          </cell>
        </row>
        <row r="167">
          <cell r="I167">
            <v>26500</v>
          </cell>
        </row>
        <row r="168">
          <cell r="I168">
            <v>40000</v>
          </cell>
        </row>
        <row r="169">
          <cell r="I169">
            <v>86400</v>
          </cell>
        </row>
        <row r="170">
          <cell r="I170">
            <v>800</v>
          </cell>
        </row>
        <row r="171">
          <cell r="I171">
            <v>72500</v>
          </cell>
        </row>
        <row r="172">
          <cell r="I172">
            <v>45000</v>
          </cell>
        </row>
        <row r="173">
          <cell r="I173">
            <v>18500</v>
          </cell>
        </row>
        <row r="174">
          <cell r="I174">
            <v>1140</v>
          </cell>
        </row>
        <row r="175">
          <cell r="I175">
            <v>800</v>
          </cell>
        </row>
        <row r="176">
          <cell r="I176">
            <v>54000</v>
          </cell>
        </row>
        <row r="177">
          <cell r="I177">
            <v>900</v>
          </cell>
        </row>
        <row r="178">
          <cell r="I178">
            <v>3300</v>
          </cell>
        </row>
        <row r="179">
          <cell r="I179">
            <v>3900</v>
          </cell>
        </row>
        <row r="180">
          <cell r="I180">
            <v>3400</v>
          </cell>
        </row>
        <row r="181">
          <cell r="I181">
            <v>118800</v>
          </cell>
        </row>
        <row r="182">
          <cell r="I182">
            <v>2250</v>
          </cell>
        </row>
        <row r="183">
          <cell r="I183">
            <v>165000</v>
          </cell>
        </row>
        <row r="185">
          <cell r="I185">
            <v>3196</v>
          </cell>
        </row>
        <row r="186">
          <cell r="I186">
            <v>5220</v>
          </cell>
        </row>
        <row r="187">
          <cell r="I187">
            <v>500</v>
          </cell>
        </row>
        <row r="188">
          <cell r="I188">
            <v>600</v>
          </cell>
        </row>
        <row r="189">
          <cell r="I189">
            <v>1800</v>
          </cell>
        </row>
        <row r="190">
          <cell r="I190">
            <v>350</v>
          </cell>
        </row>
        <row r="191">
          <cell r="I191">
            <v>300</v>
          </cell>
        </row>
        <row r="192">
          <cell r="I192">
            <v>4800</v>
          </cell>
        </row>
        <row r="193">
          <cell r="I193">
            <v>11000</v>
          </cell>
        </row>
        <row r="194">
          <cell r="I194">
            <v>152000</v>
          </cell>
        </row>
        <row r="195">
          <cell r="I195">
            <v>6300</v>
          </cell>
        </row>
        <row r="196">
          <cell r="I196">
            <v>20000</v>
          </cell>
        </row>
        <row r="197">
          <cell r="I197">
            <v>11000</v>
          </cell>
        </row>
        <row r="198">
          <cell r="I198">
            <v>1000</v>
          </cell>
        </row>
        <row r="199">
          <cell r="I199">
            <v>800</v>
          </cell>
        </row>
        <row r="200">
          <cell r="I200">
            <v>900</v>
          </cell>
        </row>
        <row r="201">
          <cell r="I201">
            <v>10000</v>
          </cell>
        </row>
        <row r="202">
          <cell r="I202">
            <v>215130</v>
          </cell>
        </row>
        <row r="203">
          <cell r="I203">
            <v>22860</v>
          </cell>
        </row>
        <row r="204">
          <cell r="I204">
            <v>500</v>
          </cell>
        </row>
        <row r="205">
          <cell r="I205">
            <v>350</v>
          </cell>
        </row>
        <row r="206">
          <cell r="I206">
            <v>350</v>
          </cell>
        </row>
        <row r="207">
          <cell r="I207">
            <v>3000</v>
          </cell>
        </row>
        <row r="208">
          <cell r="I208">
            <v>54000</v>
          </cell>
        </row>
        <row r="209">
          <cell r="I209">
            <v>800</v>
          </cell>
        </row>
        <row r="210">
          <cell r="I210">
            <v>12000</v>
          </cell>
        </row>
        <row r="211">
          <cell r="I211">
            <v>600</v>
          </cell>
        </row>
        <row r="212">
          <cell r="I212">
            <v>900</v>
          </cell>
        </row>
        <row r="214">
          <cell r="I214">
            <v>1680</v>
          </cell>
        </row>
        <row r="215">
          <cell r="I215">
            <v>2800</v>
          </cell>
        </row>
        <row r="216">
          <cell r="I216">
            <v>3000</v>
          </cell>
        </row>
        <row r="217">
          <cell r="I217">
            <v>1200</v>
          </cell>
        </row>
        <row r="223">
          <cell r="I223">
            <v>68250</v>
          </cell>
        </row>
        <row r="224">
          <cell r="I224">
            <v>800</v>
          </cell>
        </row>
        <row r="225">
          <cell r="I225">
            <v>18750</v>
          </cell>
        </row>
        <row r="226">
          <cell r="I226">
            <v>320</v>
          </cell>
        </row>
        <row r="228">
          <cell r="I228">
            <v>233850</v>
          </cell>
        </row>
        <row r="229">
          <cell r="I229">
            <v>228000</v>
          </cell>
        </row>
        <row r="231">
          <cell r="I231">
            <v>40000</v>
          </cell>
        </row>
        <row r="232">
          <cell r="I232">
            <v>23400</v>
          </cell>
        </row>
        <row r="233">
          <cell r="I233">
            <v>18000</v>
          </cell>
        </row>
        <row r="234">
          <cell r="I234">
            <v>15688</v>
          </cell>
        </row>
        <row r="236">
          <cell r="I236">
            <v>600</v>
          </cell>
        </row>
        <row r="237">
          <cell r="I237">
            <v>500</v>
          </cell>
        </row>
        <row r="238">
          <cell r="I238">
            <v>480</v>
          </cell>
        </row>
        <row r="239">
          <cell r="I239">
            <v>400</v>
          </cell>
        </row>
        <row r="240">
          <cell r="I240">
            <v>4000</v>
          </cell>
        </row>
        <row r="241">
          <cell r="I241">
            <v>1300</v>
          </cell>
        </row>
        <row r="242">
          <cell r="I242">
            <v>6000</v>
          </cell>
        </row>
        <row r="243">
          <cell r="I243">
            <v>2000</v>
          </cell>
        </row>
        <row r="247">
          <cell r="I247">
            <v>40716</v>
          </cell>
        </row>
        <row r="248">
          <cell r="I248">
            <v>674498</v>
          </cell>
        </row>
        <row r="249">
          <cell r="I249">
            <v>121320</v>
          </cell>
        </row>
        <row r="250">
          <cell r="I250">
            <v>41277</v>
          </cell>
        </row>
        <row r="251">
          <cell r="I251">
            <v>12426</v>
          </cell>
        </row>
        <row r="252">
          <cell r="I252">
            <v>23166</v>
          </cell>
        </row>
        <row r="253">
          <cell r="I253">
            <v>43929</v>
          </cell>
        </row>
        <row r="254">
          <cell r="I254">
            <v>14400</v>
          </cell>
        </row>
        <row r="255">
          <cell r="I255">
            <v>10580</v>
          </cell>
        </row>
        <row r="256">
          <cell r="I256">
            <v>5040</v>
          </cell>
        </row>
        <row r="257">
          <cell r="I257">
            <v>31064.999999999996</v>
          </cell>
        </row>
        <row r="258">
          <cell r="I258">
            <v>5324</v>
          </cell>
        </row>
        <row r="259">
          <cell r="I259">
            <v>130500</v>
          </cell>
        </row>
        <row r="261">
          <cell r="I261">
            <v>48000</v>
          </cell>
        </row>
        <row r="262">
          <cell r="I262">
            <v>203175</v>
          </cell>
        </row>
        <row r="263">
          <cell r="I263">
            <v>39825</v>
          </cell>
        </row>
        <row r="264">
          <cell r="I264">
            <v>19558</v>
          </cell>
        </row>
        <row r="265">
          <cell r="I265">
            <v>214984</v>
          </cell>
        </row>
        <row r="266">
          <cell r="I266">
            <v>89986</v>
          </cell>
        </row>
        <row r="267">
          <cell r="I267">
            <v>156216</v>
          </cell>
        </row>
        <row r="268">
          <cell r="I268">
            <v>25296.600000000002</v>
          </cell>
        </row>
        <row r="269">
          <cell r="I269">
            <v>4356</v>
          </cell>
        </row>
        <row r="270">
          <cell r="I270">
            <v>34170</v>
          </cell>
        </row>
        <row r="271">
          <cell r="I271">
            <v>800</v>
          </cell>
        </row>
        <row r="272">
          <cell r="I272">
            <v>57713.5</v>
          </cell>
        </row>
        <row r="273">
          <cell r="I273">
            <v>8879</v>
          </cell>
        </row>
        <row r="274">
          <cell r="I274">
            <v>5460.5</v>
          </cell>
        </row>
        <row r="275">
          <cell r="I275">
            <v>11704</v>
          </cell>
        </row>
        <row r="277">
          <cell r="I277">
            <v>40800</v>
          </cell>
        </row>
        <row r="278">
          <cell r="I278">
            <v>3018.4</v>
          </cell>
        </row>
        <row r="279">
          <cell r="I279">
            <v>30000</v>
          </cell>
        </row>
        <row r="283">
          <cell r="I283">
            <v>2400000</v>
          </cell>
        </row>
        <row r="284">
          <cell r="I284">
            <v>1850000</v>
          </cell>
        </row>
        <row r="285">
          <cell r="I285">
            <v>309000</v>
          </cell>
        </row>
        <row r="290">
          <cell r="I290">
            <v>210000</v>
          </cell>
        </row>
        <row r="291">
          <cell r="I291">
            <v>87500</v>
          </cell>
        </row>
        <row r="292">
          <cell r="I292">
            <v>3357.9</v>
          </cell>
        </row>
        <row r="293">
          <cell r="I293">
            <v>17250</v>
          </cell>
        </row>
        <row r="294">
          <cell r="I294">
            <v>2007.0000000000002</v>
          </cell>
        </row>
        <row r="295">
          <cell r="I295">
            <v>107400</v>
          </cell>
        </row>
        <row r="297">
          <cell r="I297">
            <v>37750</v>
          </cell>
        </row>
        <row r="300">
          <cell r="I300">
            <v>30000</v>
          </cell>
        </row>
        <row r="301">
          <cell r="I301">
            <v>74000</v>
          </cell>
        </row>
        <row r="302">
          <cell r="I302">
            <v>17280</v>
          </cell>
        </row>
        <row r="303">
          <cell r="I303">
            <v>17430</v>
          </cell>
        </row>
        <row r="304">
          <cell r="I304">
            <v>12410</v>
          </cell>
        </row>
        <row r="305">
          <cell r="I305">
            <v>32400</v>
          </cell>
        </row>
        <row r="306">
          <cell r="I306">
            <v>11900</v>
          </cell>
        </row>
        <row r="307">
          <cell r="I307">
            <v>2400</v>
          </cell>
        </row>
        <row r="308">
          <cell r="I308">
            <v>4660</v>
          </cell>
        </row>
        <row r="309">
          <cell r="I309">
            <v>546</v>
          </cell>
        </row>
        <row r="310">
          <cell r="I310">
            <v>6916.5</v>
          </cell>
        </row>
        <row r="311">
          <cell r="I311">
            <v>1997.5</v>
          </cell>
        </row>
        <row r="312">
          <cell r="I312">
            <v>2550</v>
          </cell>
        </row>
        <row r="313">
          <cell r="I313">
            <v>400</v>
          </cell>
        </row>
        <row r="314">
          <cell r="I314">
            <v>17100</v>
          </cell>
        </row>
        <row r="315">
          <cell r="I315">
            <v>13350</v>
          </cell>
        </row>
        <row r="316">
          <cell r="I316">
            <v>1208</v>
          </cell>
        </row>
        <row r="317">
          <cell r="I317">
            <v>13566</v>
          </cell>
        </row>
        <row r="318">
          <cell r="I318">
            <v>3528</v>
          </cell>
        </row>
        <row r="319">
          <cell r="I319">
            <v>14280</v>
          </cell>
        </row>
        <row r="320">
          <cell r="I320">
            <v>2135.6999999999998</v>
          </cell>
        </row>
        <row r="321">
          <cell r="I321">
            <v>6425</v>
          </cell>
        </row>
        <row r="322">
          <cell r="I322">
            <v>41140</v>
          </cell>
        </row>
        <row r="323">
          <cell r="I323">
            <v>8000</v>
          </cell>
        </row>
        <row r="325">
          <cell r="I325">
            <v>388500</v>
          </cell>
        </row>
        <row r="326">
          <cell r="I326">
            <v>9250</v>
          </cell>
        </row>
        <row r="327">
          <cell r="I327">
            <v>9000</v>
          </cell>
        </row>
        <row r="328">
          <cell r="I328">
            <v>62100.000000000007</v>
          </cell>
        </row>
        <row r="329">
          <cell r="I329">
            <v>3100</v>
          </cell>
        </row>
        <row r="330">
          <cell r="I330">
            <v>33500</v>
          </cell>
        </row>
        <row r="331">
          <cell r="I331">
            <v>250000</v>
          </cell>
        </row>
        <row r="332">
          <cell r="I332">
            <v>57500</v>
          </cell>
        </row>
        <row r="334">
          <cell r="I334">
            <v>878400</v>
          </cell>
        </row>
        <row r="335">
          <cell r="I335">
            <v>781000</v>
          </cell>
        </row>
        <row r="337">
          <cell r="I337">
            <v>8078</v>
          </cell>
        </row>
        <row r="338">
          <cell r="I338">
            <v>111400</v>
          </cell>
        </row>
        <row r="339">
          <cell r="I339">
            <v>12338</v>
          </cell>
        </row>
        <row r="340">
          <cell r="I340">
            <v>73220</v>
          </cell>
        </row>
        <row r="341">
          <cell r="I341">
            <v>22616</v>
          </cell>
        </row>
        <row r="342">
          <cell r="I342">
            <v>85134</v>
          </cell>
        </row>
        <row r="343">
          <cell r="I343">
            <v>65075</v>
          </cell>
        </row>
        <row r="344">
          <cell r="I344">
            <v>704</v>
          </cell>
        </row>
        <row r="345">
          <cell r="I345">
            <v>889</v>
          </cell>
        </row>
        <row r="346">
          <cell r="I346">
            <v>28000</v>
          </cell>
        </row>
        <row r="347">
          <cell r="I347">
            <v>30000</v>
          </cell>
        </row>
        <row r="348">
          <cell r="I348">
            <v>20250</v>
          </cell>
        </row>
        <row r="349">
          <cell r="I349">
            <v>7500</v>
          </cell>
        </row>
        <row r="350">
          <cell r="I350">
            <v>16500</v>
          </cell>
        </row>
        <row r="351">
          <cell r="I351">
            <v>18200</v>
          </cell>
        </row>
        <row r="352">
          <cell r="I352">
            <v>20000</v>
          </cell>
        </row>
        <row r="353">
          <cell r="I353">
            <v>13668.9</v>
          </cell>
        </row>
        <row r="354">
          <cell r="I354">
            <v>20233.199999999997</v>
          </cell>
        </row>
        <row r="355">
          <cell r="I355">
            <v>14000</v>
          </cell>
        </row>
        <row r="356">
          <cell r="I356">
            <v>64750</v>
          </cell>
        </row>
        <row r="357">
          <cell r="I357">
            <v>15000</v>
          </cell>
        </row>
        <row r="359">
          <cell r="I359">
            <v>3484</v>
          </cell>
        </row>
        <row r="360">
          <cell r="I360">
            <v>2710</v>
          </cell>
        </row>
        <row r="361">
          <cell r="I361">
            <v>7800</v>
          </cell>
        </row>
        <row r="362">
          <cell r="I362">
            <v>1100</v>
          </cell>
        </row>
        <row r="363">
          <cell r="I363">
            <v>290</v>
          </cell>
        </row>
        <row r="364">
          <cell r="I364">
            <v>180.5</v>
          </cell>
        </row>
        <row r="365">
          <cell r="I365">
            <v>8800</v>
          </cell>
        </row>
        <row r="366">
          <cell r="I366">
            <v>22500</v>
          </cell>
        </row>
        <row r="369">
          <cell r="I369">
            <v>475800</v>
          </cell>
        </row>
        <row r="370">
          <cell r="I370">
            <v>451400</v>
          </cell>
        </row>
        <row r="372">
          <cell r="I372">
            <v>19520</v>
          </cell>
        </row>
        <row r="373">
          <cell r="I373">
            <v>16592</v>
          </cell>
        </row>
        <row r="374">
          <cell r="I374">
            <v>2200</v>
          </cell>
        </row>
      </sheetData>
      <sheetData sheetId="1" refreshError="1"/>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0"/>
  <sheetViews>
    <sheetView rightToLeft="1" tabSelected="1" topLeftCell="A138" zoomScale="104" workbookViewId="0">
      <selection activeCell="E376" sqref="E376"/>
    </sheetView>
  </sheetViews>
  <sheetFormatPr defaultRowHeight="14.25" x14ac:dyDescent="0.2"/>
  <cols>
    <col min="1" max="1" width="10.625" style="4" customWidth="1"/>
    <col min="2" max="2" width="76.75" style="4" customWidth="1"/>
    <col min="3" max="3" width="17.375" style="4" customWidth="1"/>
    <col min="4" max="5" width="9" style="4" customWidth="1"/>
    <col min="6" max="6" width="16.375" style="13" bestFit="1" customWidth="1"/>
    <col min="7" max="35" width="9" style="4" customWidth="1"/>
  </cols>
  <sheetData>
    <row r="1" spans="1:6" s="4" customFormat="1" x14ac:dyDescent="0.2">
      <c r="E1" s="26"/>
      <c r="F1" s="26"/>
    </row>
    <row r="2" spans="1:6" s="4" customFormat="1" ht="15.75" x14ac:dyDescent="0.25">
      <c r="A2" s="5" t="s">
        <v>0</v>
      </c>
      <c r="B2" s="6" t="s">
        <v>1</v>
      </c>
      <c r="C2" s="6" t="s">
        <v>2</v>
      </c>
      <c r="D2" s="6" t="s">
        <v>3</v>
      </c>
      <c r="E2" s="6" t="s">
        <v>4</v>
      </c>
      <c r="F2" s="7" t="s">
        <v>5</v>
      </c>
    </row>
    <row r="3" spans="1:6" s="4" customFormat="1" ht="15.75" x14ac:dyDescent="0.25">
      <c r="A3" s="8" t="s">
        <v>6</v>
      </c>
      <c r="B3" s="9" t="s">
        <v>7</v>
      </c>
      <c r="C3" s="9"/>
      <c r="D3" s="10"/>
      <c r="E3" s="10"/>
      <c r="F3" s="11"/>
    </row>
    <row r="4" spans="1:6" s="4" customFormat="1" ht="15.75" x14ac:dyDescent="0.25">
      <c r="A4" s="8" t="s">
        <v>8</v>
      </c>
      <c r="B4" s="9" t="s">
        <v>9</v>
      </c>
      <c r="C4" s="9"/>
      <c r="D4" s="10"/>
      <c r="E4" s="10"/>
      <c r="F4" s="11"/>
    </row>
    <row r="5" spans="1:6" s="4" customFormat="1" ht="15.75" x14ac:dyDescent="0.25">
      <c r="A5" s="8" t="s">
        <v>10</v>
      </c>
      <c r="B5" s="9" t="s">
        <v>11</v>
      </c>
      <c r="C5" s="9"/>
      <c r="D5" s="10"/>
      <c r="E5" s="10"/>
      <c r="F5" s="11"/>
    </row>
    <row r="6" spans="1:6" s="4" customFormat="1" ht="15.75" x14ac:dyDescent="0.25">
      <c r="A6" s="8" t="s">
        <v>12</v>
      </c>
      <c r="B6" s="9" t="s">
        <v>13</v>
      </c>
      <c r="C6" s="9"/>
      <c r="D6" s="10"/>
      <c r="E6" s="10"/>
      <c r="F6" s="11"/>
    </row>
    <row r="7" spans="1:6" s="4" customFormat="1" ht="15.75" x14ac:dyDescent="0.25">
      <c r="A7" s="8" t="s">
        <v>14</v>
      </c>
      <c r="B7" s="9" t="s">
        <v>15</v>
      </c>
      <c r="C7" s="9" t="s">
        <v>16</v>
      </c>
      <c r="D7" s="11">
        <v>3300</v>
      </c>
      <c r="E7" s="11">
        <v>15</v>
      </c>
      <c r="F7" s="11">
        <f>D7*E7</f>
        <v>49500</v>
      </c>
    </row>
    <row r="8" spans="1:6" s="4" customFormat="1" ht="15.75" x14ac:dyDescent="0.25">
      <c r="A8" s="8" t="s">
        <v>17</v>
      </c>
      <c r="B8" s="9" t="s">
        <v>18</v>
      </c>
      <c r="C8" s="9"/>
      <c r="D8" s="11"/>
      <c r="E8" s="11"/>
      <c r="F8" s="16"/>
    </row>
    <row r="9" spans="1:6" s="4" customFormat="1" ht="31.5" x14ac:dyDescent="0.25">
      <c r="A9" s="8" t="s">
        <v>19</v>
      </c>
      <c r="B9" s="9" t="s">
        <v>20</v>
      </c>
      <c r="C9" s="9" t="s">
        <v>21</v>
      </c>
      <c r="D9" s="11"/>
      <c r="E9" s="11"/>
      <c r="F9" s="11"/>
    </row>
    <row r="10" spans="1:6" s="4" customFormat="1" ht="31.5" x14ac:dyDescent="0.25">
      <c r="A10" s="8" t="s">
        <v>22</v>
      </c>
      <c r="B10" s="9" t="s">
        <v>23</v>
      </c>
      <c r="C10" s="9" t="s">
        <v>16</v>
      </c>
      <c r="D10" s="11">
        <v>6700</v>
      </c>
      <c r="E10" s="11">
        <v>50</v>
      </c>
      <c r="F10" s="11">
        <f>D10*E10</f>
        <v>335000</v>
      </c>
    </row>
    <row r="11" spans="1:6" s="4" customFormat="1" ht="15.75" x14ac:dyDescent="0.25">
      <c r="A11" s="8" t="s">
        <v>24</v>
      </c>
      <c r="B11" s="9" t="s">
        <v>25</v>
      </c>
      <c r="C11" s="9" t="s">
        <v>16</v>
      </c>
      <c r="D11" s="11">
        <v>220</v>
      </c>
      <c r="E11" s="11">
        <v>102.1</v>
      </c>
      <c r="F11" s="11">
        <f t="shared" ref="F11:F16" si="0">D11*E11</f>
        <v>22462</v>
      </c>
    </row>
    <row r="12" spans="1:6" s="4" customFormat="1" ht="31.5" x14ac:dyDescent="0.25">
      <c r="A12" s="8" t="s">
        <v>26</v>
      </c>
      <c r="B12" s="9" t="s">
        <v>27</v>
      </c>
      <c r="C12" s="9" t="s">
        <v>16</v>
      </c>
      <c r="D12" s="11">
        <v>80</v>
      </c>
      <c r="E12" s="11">
        <v>140.80000000000001</v>
      </c>
      <c r="F12" s="11">
        <f t="shared" si="0"/>
        <v>11264</v>
      </c>
    </row>
    <row r="13" spans="1:6" s="4" customFormat="1" ht="15.75" x14ac:dyDescent="0.25">
      <c r="A13" s="8" t="s">
        <v>28</v>
      </c>
      <c r="B13" s="9" t="s">
        <v>29</v>
      </c>
      <c r="C13" s="9" t="s">
        <v>16</v>
      </c>
      <c r="D13" s="11">
        <v>60</v>
      </c>
      <c r="E13" s="11">
        <v>271</v>
      </c>
      <c r="F13" s="11">
        <f t="shared" si="0"/>
        <v>16260</v>
      </c>
    </row>
    <row r="14" spans="1:6" s="4" customFormat="1" ht="15.75" x14ac:dyDescent="0.25">
      <c r="A14" s="8" t="s">
        <v>30</v>
      </c>
      <c r="B14" s="9" t="s">
        <v>31</v>
      </c>
      <c r="C14" s="9" t="s">
        <v>32</v>
      </c>
      <c r="D14" s="11">
        <v>1780</v>
      </c>
      <c r="E14" s="11">
        <v>48.4</v>
      </c>
      <c r="F14" s="11">
        <f t="shared" si="0"/>
        <v>86152</v>
      </c>
    </row>
    <row r="15" spans="1:6" s="4" customFormat="1" ht="47.25" x14ac:dyDescent="0.25">
      <c r="A15" s="8" t="s">
        <v>33</v>
      </c>
      <c r="B15" s="9" t="s">
        <v>34</v>
      </c>
      <c r="C15" s="9" t="s">
        <v>16</v>
      </c>
      <c r="D15" s="11">
        <v>150</v>
      </c>
      <c r="E15" s="11">
        <v>180</v>
      </c>
      <c r="F15" s="11">
        <f t="shared" si="0"/>
        <v>27000</v>
      </c>
    </row>
    <row r="16" spans="1:6" s="4" customFormat="1" ht="31.5" x14ac:dyDescent="0.25">
      <c r="A16" s="8" t="s">
        <v>35</v>
      </c>
      <c r="B16" s="9" t="s">
        <v>36</v>
      </c>
      <c r="C16" s="9" t="s">
        <v>32</v>
      </c>
      <c r="D16" s="11">
        <v>60</v>
      </c>
      <c r="E16" s="11">
        <v>255.2</v>
      </c>
      <c r="F16" s="11">
        <f t="shared" si="0"/>
        <v>15312</v>
      </c>
    </row>
    <row r="17" spans="1:6" s="4" customFormat="1" ht="15.75" x14ac:dyDescent="0.25">
      <c r="A17" s="8" t="s">
        <v>37</v>
      </c>
      <c r="B17" s="9" t="s">
        <v>38</v>
      </c>
      <c r="C17" s="9"/>
      <c r="D17" s="11"/>
      <c r="E17" s="11"/>
      <c r="F17" s="11"/>
    </row>
    <row r="18" spans="1:6" s="4" customFormat="1" ht="47.25" x14ac:dyDescent="0.25">
      <c r="A18" s="8" t="s">
        <v>39</v>
      </c>
      <c r="B18" s="9" t="s">
        <v>40</v>
      </c>
      <c r="C18" s="9" t="s">
        <v>41</v>
      </c>
      <c r="D18" s="11">
        <v>60</v>
      </c>
      <c r="E18" s="11">
        <v>1100</v>
      </c>
      <c r="F18" s="11">
        <f>D18*E18</f>
        <v>66000</v>
      </c>
    </row>
    <row r="19" spans="1:6" s="4" customFormat="1" ht="47.25" x14ac:dyDescent="0.25">
      <c r="A19" s="8" t="s">
        <v>42</v>
      </c>
      <c r="B19" s="9" t="s">
        <v>43</v>
      </c>
      <c r="C19" s="9" t="s">
        <v>41</v>
      </c>
      <c r="D19" s="11">
        <v>242</v>
      </c>
      <c r="E19" s="11">
        <v>1100</v>
      </c>
      <c r="F19" s="11">
        <f t="shared" ref="F19:F25" si="1">D19*E19</f>
        <v>266200</v>
      </c>
    </row>
    <row r="20" spans="1:6" s="4" customFormat="1" ht="15.75" x14ac:dyDescent="0.25">
      <c r="A20" s="8" t="s">
        <v>44</v>
      </c>
      <c r="B20" s="9" t="s">
        <v>45</v>
      </c>
      <c r="C20" s="9"/>
      <c r="D20" s="11"/>
      <c r="E20" s="11"/>
      <c r="F20" s="11"/>
    </row>
    <row r="21" spans="1:6" s="4" customFormat="1" ht="15.75" x14ac:dyDescent="0.25">
      <c r="A21" s="8" t="s">
        <v>46</v>
      </c>
      <c r="B21" s="9" t="s">
        <v>47</v>
      </c>
      <c r="C21" s="9" t="s">
        <v>16</v>
      </c>
      <c r="D21" s="11">
        <v>375</v>
      </c>
      <c r="E21" s="11">
        <v>157</v>
      </c>
      <c r="F21" s="11">
        <f t="shared" si="1"/>
        <v>58875</v>
      </c>
    </row>
    <row r="22" spans="1:6" s="4" customFormat="1" ht="15.75" x14ac:dyDescent="0.25">
      <c r="A22" s="8" t="s">
        <v>48</v>
      </c>
      <c r="B22" s="9" t="s">
        <v>49</v>
      </c>
      <c r="C22" s="9" t="s">
        <v>16</v>
      </c>
      <c r="D22" s="11">
        <v>1230</v>
      </c>
      <c r="E22" s="11">
        <v>157</v>
      </c>
      <c r="F22" s="11">
        <f t="shared" si="1"/>
        <v>193110</v>
      </c>
    </row>
    <row r="23" spans="1:6" s="4" customFormat="1" ht="31.5" x14ac:dyDescent="0.25">
      <c r="A23" s="8" t="s">
        <v>50</v>
      </c>
      <c r="B23" s="9" t="s">
        <v>51</v>
      </c>
      <c r="C23" s="9" t="s">
        <v>16</v>
      </c>
      <c r="D23" s="11">
        <v>336</v>
      </c>
      <c r="E23" s="11">
        <v>270</v>
      </c>
      <c r="F23" s="11">
        <f t="shared" si="1"/>
        <v>90720</v>
      </c>
    </row>
    <row r="24" spans="1:6" s="4" customFormat="1" ht="31.5" x14ac:dyDescent="0.25">
      <c r="A24" s="8" t="s">
        <v>52</v>
      </c>
      <c r="B24" s="9" t="s">
        <v>53</v>
      </c>
      <c r="C24" s="9" t="s">
        <v>16</v>
      </c>
      <c r="D24" s="11">
        <v>1230</v>
      </c>
      <c r="E24" s="11">
        <v>270</v>
      </c>
      <c r="F24" s="11">
        <f t="shared" si="1"/>
        <v>332100</v>
      </c>
    </row>
    <row r="25" spans="1:6" s="4" customFormat="1" ht="31.5" x14ac:dyDescent="0.25">
      <c r="A25" s="8" t="s">
        <v>54</v>
      </c>
      <c r="B25" s="9" t="s">
        <v>55</v>
      </c>
      <c r="C25" s="9" t="s">
        <v>32</v>
      </c>
      <c r="D25" s="11">
        <v>150</v>
      </c>
      <c r="E25" s="11">
        <v>119</v>
      </c>
      <c r="F25" s="11">
        <f t="shared" si="1"/>
        <v>17850</v>
      </c>
    </row>
    <row r="26" spans="1:6" s="4" customFormat="1" ht="31.5" x14ac:dyDescent="0.25">
      <c r="A26" s="8" t="s">
        <v>56</v>
      </c>
      <c r="B26" s="9" t="s">
        <v>57</v>
      </c>
      <c r="C26" s="9" t="s">
        <v>32</v>
      </c>
      <c r="D26" s="11">
        <v>180</v>
      </c>
      <c r="E26" s="11">
        <v>119</v>
      </c>
      <c r="F26" s="11">
        <f>D26*E26</f>
        <v>21420</v>
      </c>
    </row>
    <row r="27" spans="1:6" s="4" customFormat="1" ht="15.75" x14ac:dyDescent="0.25">
      <c r="A27" s="8" t="s">
        <v>58</v>
      </c>
      <c r="B27" s="9" t="s">
        <v>59</v>
      </c>
      <c r="C27" s="9"/>
      <c r="D27" s="11"/>
      <c r="E27" s="11"/>
      <c r="F27" s="11"/>
    </row>
    <row r="28" spans="1:6" s="4" customFormat="1" ht="31.5" x14ac:dyDescent="0.25">
      <c r="A28" s="8" t="s">
        <v>60</v>
      </c>
      <c r="B28" s="9" t="s">
        <v>61</v>
      </c>
      <c r="C28" s="9" t="s">
        <v>62</v>
      </c>
      <c r="D28" s="11">
        <v>10</v>
      </c>
      <c r="E28" s="11">
        <v>1923</v>
      </c>
      <c r="F28" s="11">
        <f t="shared" ref="F28:F90" si="2">D28*E28</f>
        <v>19230</v>
      </c>
    </row>
    <row r="29" spans="1:6" s="4" customFormat="1" ht="31.5" x14ac:dyDescent="0.25">
      <c r="A29" s="8" t="s">
        <v>63</v>
      </c>
      <c r="B29" s="9" t="s">
        <v>64</v>
      </c>
      <c r="C29" s="9" t="s">
        <v>62</v>
      </c>
      <c r="D29" s="11">
        <v>10</v>
      </c>
      <c r="E29" s="11">
        <v>1150</v>
      </c>
      <c r="F29" s="11">
        <f t="shared" si="2"/>
        <v>11500</v>
      </c>
    </row>
    <row r="30" spans="1:6" s="4" customFormat="1" ht="15.75" x14ac:dyDescent="0.25">
      <c r="A30" s="8" t="s">
        <v>65</v>
      </c>
      <c r="B30" s="9" t="s">
        <v>66</v>
      </c>
      <c r="C30" s="9"/>
      <c r="D30" s="11"/>
      <c r="E30" s="11"/>
      <c r="F30" s="11"/>
    </row>
    <row r="31" spans="1:6" s="4" customFormat="1" ht="15.75" x14ac:dyDescent="0.25">
      <c r="A31" s="8" t="s">
        <v>67</v>
      </c>
      <c r="B31" s="9" t="s">
        <v>68</v>
      </c>
      <c r="C31" s="9"/>
      <c r="D31" s="11"/>
      <c r="E31" s="11"/>
      <c r="F31" s="11"/>
    </row>
    <row r="32" spans="1:6" s="4" customFormat="1" ht="31.5" x14ac:dyDescent="0.25">
      <c r="A32" s="8" t="s">
        <v>69</v>
      </c>
      <c r="B32" s="9" t="s">
        <v>70</v>
      </c>
      <c r="C32" s="9" t="s">
        <v>41</v>
      </c>
      <c r="D32" s="11">
        <v>280000</v>
      </c>
      <c r="E32" s="11">
        <v>1</v>
      </c>
      <c r="F32" s="11">
        <f t="shared" si="2"/>
        <v>280000</v>
      </c>
    </row>
    <row r="33" spans="1:6" s="4" customFormat="1" ht="15.75" x14ac:dyDescent="0.25">
      <c r="A33" s="8" t="s">
        <v>71</v>
      </c>
      <c r="B33" s="9" t="s">
        <v>72</v>
      </c>
      <c r="C33" s="9"/>
      <c r="D33" s="11">
        <v>0</v>
      </c>
      <c r="E33" s="11"/>
      <c r="F33" s="11"/>
    </row>
    <row r="34" spans="1:6" s="4" customFormat="1" ht="15.75" x14ac:dyDescent="0.25">
      <c r="A34" s="8" t="s">
        <v>73</v>
      </c>
      <c r="B34" s="9" t="s">
        <v>74</v>
      </c>
      <c r="C34" s="9" t="s">
        <v>32</v>
      </c>
      <c r="D34" s="11">
        <v>0</v>
      </c>
      <c r="E34" s="11">
        <v>11</v>
      </c>
      <c r="F34" s="11">
        <f t="shared" si="2"/>
        <v>0</v>
      </c>
    </row>
    <row r="35" spans="1:6" s="4" customFormat="1" ht="15.75" x14ac:dyDescent="0.25">
      <c r="A35" s="8" t="s">
        <v>75</v>
      </c>
      <c r="B35" s="9" t="s">
        <v>76</v>
      </c>
      <c r="C35" s="9" t="s">
        <v>32</v>
      </c>
      <c r="D35" s="11">
        <v>0</v>
      </c>
      <c r="E35" s="11">
        <v>13</v>
      </c>
      <c r="F35" s="11">
        <f t="shared" si="2"/>
        <v>0</v>
      </c>
    </row>
    <row r="36" spans="1:6" s="4" customFormat="1" ht="31.5" x14ac:dyDescent="0.25">
      <c r="A36" s="8" t="s">
        <v>77</v>
      </c>
      <c r="B36" s="9" t="s">
        <v>78</v>
      </c>
      <c r="C36" s="9" t="s">
        <v>32</v>
      </c>
      <c r="D36" s="11">
        <v>0</v>
      </c>
      <c r="E36" s="11">
        <v>6</v>
      </c>
      <c r="F36" s="11">
        <f t="shared" si="2"/>
        <v>0</v>
      </c>
    </row>
    <row r="37" spans="1:6" s="4" customFormat="1" ht="15.75" x14ac:dyDescent="0.25">
      <c r="A37" s="8" t="s">
        <v>79</v>
      </c>
      <c r="B37" s="9" t="s">
        <v>80</v>
      </c>
      <c r="C37" s="9" t="s">
        <v>62</v>
      </c>
      <c r="D37" s="11">
        <v>0</v>
      </c>
      <c r="E37" s="11">
        <v>30</v>
      </c>
      <c r="F37" s="11">
        <f t="shared" si="2"/>
        <v>0</v>
      </c>
    </row>
    <row r="38" spans="1:6" s="4" customFormat="1" ht="15.75" x14ac:dyDescent="0.25">
      <c r="A38" s="8" t="s">
        <v>81</v>
      </c>
      <c r="B38" s="9" t="s">
        <v>82</v>
      </c>
      <c r="C38" s="9" t="s">
        <v>32</v>
      </c>
      <c r="D38" s="11">
        <v>0</v>
      </c>
      <c r="E38" s="11">
        <v>95</v>
      </c>
      <c r="F38" s="11">
        <f t="shared" si="2"/>
        <v>0</v>
      </c>
    </row>
    <row r="39" spans="1:6" s="4" customFormat="1" ht="63" x14ac:dyDescent="0.25">
      <c r="A39" s="8" t="s">
        <v>83</v>
      </c>
      <c r="B39" s="9" t="s">
        <v>84</v>
      </c>
      <c r="C39" s="9" t="s">
        <v>85</v>
      </c>
      <c r="D39" s="11">
        <v>0</v>
      </c>
      <c r="E39" s="11">
        <v>4539</v>
      </c>
      <c r="F39" s="11">
        <f t="shared" si="2"/>
        <v>0</v>
      </c>
    </row>
    <row r="40" spans="1:6" s="4" customFormat="1" ht="31.5" x14ac:dyDescent="0.25">
      <c r="A40" s="8" t="s">
        <v>86</v>
      </c>
      <c r="B40" s="9" t="s">
        <v>87</v>
      </c>
      <c r="C40" s="9" t="s">
        <v>85</v>
      </c>
      <c r="D40" s="11">
        <v>0</v>
      </c>
      <c r="E40" s="11">
        <v>454</v>
      </c>
      <c r="F40" s="11">
        <f t="shared" si="2"/>
        <v>0</v>
      </c>
    </row>
    <row r="41" spans="1:6" s="4" customFormat="1" ht="15.75" x14ac:dyDescent="0.25">
      <c r="A41" s="8" t="s">
        <v>88</v>
      </c>
      <c r="B41" s="9" t="s">
        <v>89</v>
      </c>
      <c r="C41" s="9" t="s">
        <v>85</v>
      </c>
      <c r="D41" s="11">
        <v>0</v>
      </c>
      <c r="E41" s="11">
        <v>140</v>
      </c>
      <c r="F41" s="11">
        <f t="shared" si="2"/>
        <v>0</v>
      </c>
    </row>
    <row r="42" spans="1:6" s="4" customFormat="1" ht="15.75" x14ac:dyDescent="0.25">
      <c r="A42" s="8" t="s">
        <v>90</v>
      </c>
      <c r="B42" s="9" t="s">
        <v>91</v>
      </c>
      <c r="C42" s="9" t="s">
        <v>85</v>
      </c>
      <c r="D42" s="11">
        <v>0</v>
      </c>
      <c r="E42" s="11">
        <v>400</v>
      </c>
      <c r="F42" s="11">
        <f t="shared" si="2"/>
        <v>0</v>
      </c>
    </row>
    <row r="43" spans="1:6" s="4" customFormat="1" ht="15.75" x14ac:dyDescent="0.25">
      <c r="A43" s="8" t="s">
        <v>92</v>
      </c>
      <c r="B43" s="9" t="s">
        <v>93</v>
      </c>
      <c r="C43" s="9" t="s">
        <v>85</v>
      </c>
      <c r="D43" s="11">
        <v>0</v>
      </c>
      <c r="E43" s="11">
        <v>1362</v>
      </c>
      <c r="F43" s="11">
        <f t="shared" si="2"/>
        <v>0</v>
      </c>
    </row>
    <row r="44" spans="1:6" s="4" customFormat="1" ht="15.75" x14ac:dyDescent="0.25">
      <c r="A44" s="8" t="s">
        <v>94</v>
      </c>
      <c r="B44" s="9" t="s">
        <v>95</v>
      </c>
      <c r="C44" s="9"/>
      <c r="D44" s="11">
        <v>0</v>
      </c>
      <c r="E44" s="11"/>
      <c r="F44" s="11"/>
    </row>
    <row r="45" spans="1:6" s="4" customFormat="1" ht="31.5" x14ac:dyDescent="0.25">
      <c r="A45" s="8" t="s">
        <v>96</v>
      </c>
      <c r="B45" s="9" t="s">
        <v>97</v>
      </c>
      <c r="C45" s="9" t="s">
        <v>16</v>
      </c>
      <c r="D45" s="11">
        <v>0</v>
      </c>
      <c r="E45" s="11">
        <v>4.5</v>
      </c>
      <c r="F45" s="11">
        <f t="shared" si="2"/>
        <v>0</v>
      </c>
    </row>
    <row r="46" spans="1:6" s="4" customFormat="1" ht="15.75" x14ac:dyDescent="0.25">
      <c r="A46" s="8" t="s">
        <v>98</v>
      </c>
      <c r="B46" s="9" t="s">
        <v>99</v>
      </c>
      <c r="C46" s="9" t="s">
        <v>62</v>
      </c>
      <c r="D46" s="11">
        <v>0</v>
      </c>
      <c r="E46" s="11">
        <v>4</v>
      </c>
      <c r="F46" s="11">
        <f t="shared" si="2"/>
        <v>0</v>
      </c>
    </row>
    <row r="47" spans="1:6" s="4" customFormat="1" ht="15.75" x14ac:dyDescent="0.25">
      <c r="A47" s="8" t="s">
        <v>100</v>
      </c>
      <c r="B47" s="9" t="s">
        <v>101</v>
      </c>
      <c r="C47" s="9" t="s">
        <v>62</v>
      </c>
      <c r="D47" s="11">
        <v>0</v>
      </c>
      <c r="E47" s="11">
        <v>16</v>
      </c>
      <c r="F47" s="11">
        <f t="shared" si="2"/>
        <v>0</v>
      </c>
    </row>
    <row r="48" spans="1:6" s="4" customFormat="1" ht="15.75" x14ac:dyDescent="0.25">
      <c r="A48" s="8" t="s">
        <v>102</v>
      </c>
      <c r="B48" s="9" t="s">
        <v>103</v>
      </c>
      <c r="C48" s="9" t="s">
        <v>62</v>
      </c>
      <c r="D48" s="11">
        <v>0</v>
      </c>
      <c r="E48" s="11">
        <v>20</v>
      </c>
      <c r="F48" s="11">
        <f t="shared" si="2"/>
        <v>0</v>
      </c>
    </row>
    <row r="49" spans="1:6" s="4" customFormat="1" ht="31.5" x14ac:dyDescent="0.25">
      <c r="A49" s="8" t="s">
        <v>104</v>
      </c>
      <c r="B49" s="9" t="s">
        <v>105</v>
      </c>
      <c r="C49" s="9" t="s">
        <v>62</v>
      </c>
      <c r="D49" s="11">
        <v>0</v>
      </c>
      <c r="E49" s="11">
        <v>300</v>
      </c>
      <c r="F49" s="11">
        <f t="shared" si="2"/>
        <v>0</v>
      </c>
    </row>
    <row r="50" spans="1:6" s="4" customFormat="1" ht="31.5" x14ac:dyDescent="0.25">
      <c r="A50" s="8" t="s">
        <v>106</v>
      </c>
      <c r="B50" s="9" t="s">
        <v>107</v>
      </c>
      <c r="C50" s="9" t="s">
        <v>62</v>
      </c>
      <c r="D50" s="11">
        <v>0</v>
      </c>
      <c r="E50" s="11">
        <v>10</v>
      </c>
      <c r="F50" s="11">
        <f t="shared" si="2"/>
        <v>0</v>
      </c>
    </row>
    <row r="51" spans="1:6" s="4" customFormat="1" ht="31.5" x14ac:dyDescent="0.25">
      <c r="A51" s="8" t="s">
        <v>108</v>
      </c>
      <c r="B51" s="9" t="s">
        <v>109</v>
      </c>
      <c r="C51" s="9" t="s">
        <v>62</v>
      </c>
      <c r="D51" s="11">
        <v>0</v>
      </c>
      <c r="E51" s="11">
        <v>2</v>
      </c>
      <c r="F51" s="11">
        <f t="shared" si="2"/>
        <v>0</v>
      </c>
    </row>
    <row r="52" spans="1:6" s="4" customFormat="1" ht="15.75" x14ac:dyDescent="0.25">
      <c r="A52" s="8" t="s">
        <v>110</v>
      </c>
      <c r="B52" s="9" t="s">
        <v>111</v>
      </c>
      <c r="C52" s="9" t="s">
        <v>62</v>
      </c>
      <c r="D52" s="11">
        <v>0</v>
      </c>
      <c r="E52" s="11">
        <v>250</v>
      </c>
      <c r="F52" s="11">
        <f t="shared" si="2"/>
        <v>0</v>
      </c>
    </row>
    <row r="53" spans="1:6" s="4" customFormat="1" ht="31.5" x14ac:dyDescent="0.25">
      <c r="A53" s="8" t="s">
        <v>112</v>
      </c>
      <c r="B53" s="9" t="s">
        <v>113</v>
      </c>
      <c r="C53" s="9" t="s">
        <v>62</v>
      </c>
      <c r="D53" s="11">
        <v>0</v>
      </c>
      <c r="E53" s="11">
        <v>5820</v>
      </c>
      <c r="F53" s="11">
        <f t="shared" si="2"/>
        <v>0</v>
      </c>
    </row>
    <row r="54" spans="1:6" s="4" customFormat="1" ht="31.5" x14ac:dyDescent="0.25">
      <c r="A54" s="8" t="s">
        <v>114</v>
      </c>
      <c r="B54" s="9" t="s">
        <v>115</v>
      </c>
      <c r="C54" s="9" t="s">
        <v>62</v>
      </c>
      <c r="D54" s="11">
        <v>0</v>
      </c>
      <c r="E54" s="11">
        <v>1100</v>
      </c>
      <c r="F54" s="11">
        <f t="shared" si="2"/>
        <v>0</v>
      </c>
    </row>
    <row r="55" spans="1:6" s="4" customFormat="1" ht="31.5" x14ac:dyDescent="0.25">
      <c r="A55" s="8" t="s">
        <v>116</v>
      </c>
      <c r="B55" s="9" t="s">
        <v>117</v>
      </c>
      <c r="C55" s="9" t="s">
        <v>62</v>
      </c>
      <c r="D55" s="11">
        <v>0</v>
      </c>
      <c r="E55" s="11">
        <v>1500</v>
      </c>
      <c r="F55" s="11">
        <f t="shared" si="2"/>
        <v>0</v>
      </c>
    </row>
    <row r="56" spans="1:6" s="4" customFormat="1" ht="63" x14ac:dyDescent="0.25">
      <c r="A56" s="8" t="s">
        <v>118</v>
      </c>
      <c r="B56" s="9" t="s">
        <v>119</v>
      </c>
      <c r="C56" s="9" t="s">
        <v>62</v>
      </c>
      <c r="D56" s="11">
        <v>0</v>
      </c>
      <c r="E56" s="11">
        <v>7000</v>
      </c>
      <c r="F56" s="11">
        <f t="shared" si="2"/>
        <v>0</v>
      </c>
    </row>
    <row r="57" spans="1:6" s="4" customFormat="1" ht="15.75" x14ac:dyDescent="0.25">
      <c r="A57" s="8" t="s">
        <v>120</v>
      </c>
      <c r="B57" s="9" t="s">
        <v>121</v>
      </c>
      <c r="C57" s="9" t="s">
        <v>16</v>
      </c>
      <c r="D57" s="11">
        <v>0</v>
      </c>
      <c r="E57" s="11">
        <v>5</v>
      </c>
      <c r="F57" s="11">
        <f t="shared" si="2"/>
        <v>0</v>
      </c>
    </row>
    <row r="58" spans="1:6" s="4" customFormat="1" ht="15.75" x14ac:dyDescent="0.25">
      <c r="A58" s="8" t="s">
        <v>122</v>
      </c>
      <c r="B58" s="9" t="s">
        <v>123</v>
      </c>
      <c r="C58" s="9"/>
      <c r="D58" s="11"/>
      <c r="E58" s="11"/>
      <c r="F58" s="11"/>
    </row>
    <row r="59" spans="1:6" s="4" customFormat="1" ht="15.75" x14ac:dyDescent="0.25">
      <c r="A59" s="8" t="s">
        <v>124</v>
      </c>
      <c r="B59" s="9" t="s">
        <v>125</v>
      </c>
      <c r="C59" s="9"/>
      <c r="D59" s="11"/>
      <c r="E59" s="11"/>
      <c r="F59" s="11"/>
    </row>
    <row r="60" spans="1:6" s="4" customFormat="1" ht="15.75" x14ac:dyDescent="0.25">
      <c r="A60" s="8" t="s">
        <v>126</v>
      </c>
      <c r="B60" s="9" t="s">
        <v>127</v>
      </c>
      <c r="C60" s="9" t="s">
        <v>32</v>
      </c>
      <c r="D60" s="11">
        <v>70</v>
      </c>
      <c r="E60" s="11">
        <v>200</v>
      </c>
      <c r="F60" s="11">
        <f t="shared" si="2"/>
        <v>14000</v>
      </c>
    </row>
    <row r="61" spans="1:6" s="4" customFormat="1" ht="31.5" x14ac:dyDescent="0.25">
      <c r="A61" s="8" t="s">
        <v>128</v>
      </c>
      <c r="B61" s="9" t="s">
        <v>129</v>
      </c>
      <c r="C61" s="9" t="s">
        <v>32</v>
      </c>
      <c r="D61" s="11">
        <v>960</v>
      </c>
      <c r="E61" s="11">
        <v>300</v>
      </c>
      <c r="F61" s="11">
        <f t="shared" si="2"/>
        <v>288000</v>
      </c>
    </row>
    <row r="62" spans="1:6" s="4" customFormat="1" ht="15.75" x14ac:dyDescent="0.25">
      <c r="A62" s="8" t="s">
        <v>130</v>
      </c>
      <c r="B62" s="9" t="s">
        <v>131</v>
      </c>
      <c r="C62" s="9"/>
      <c r="D62" s="11"/>
      <c r="E62" s="11"/>
      <c r="F62" s="11"/>
    </row>
    <row r="63" spans="1:6" s="4" customFormat="1" ht="15.75" x14ac:dyDescent="0.25">
      <c r="A63" s="8" t="s">
        <v>132</v>
      </c>
      <c r="B63" s="9" t="s">
        <v>133</v>
      </c>
      <c r="C63" s="9"/>
      <c r="D63" s="11"/>
      <c r="E63" s="11"/>
      <c r="F63" s="11"/>
    </row>
    <row r="64" spans="1:6" s="4" customFormat="1" ht="15.75" x14ac:dyDescent="0.25">
      <c r="A64" s="8" t="s">
        <v>134</v>
      </c>
      <c r="B64" s="9" t="s">
        <v>135</v>
      </c>
      <c r="C64" s="9"/>
      <c r="D64" s="11"/>
      <c r="E64" s="11"/>
      <c r="F64" s="11"/>
    </row>
    <row r="65" spans="1:6" s="4" customFormat="1" ht="47.25" x14ac:dyDescent="0.25">
      <c r="A65" s="8" t="s">
        <v>136</v>
      </c>
      <c r="B65" s="9" t="s">
        <v>137</v>
      </c>
      <c r="C65" s="9" t="s">
        <v>41</v>
      </c>
      <c r="D65" s="11">
        <v>11700</v>
      </c>
      <c r="E65" s="11">
        <v>500</v>
      </c>
      <c r="F65" s="11">
        <f t="shared" si="2"/>
        <v>5850000</v>
      </c>
    </row>
    <row r="66" spans="1:6" s="4" customFormat="1" ht="15.75" x14ac:dyDescent="0.25">
      <c r="A66" s="8" t="s">
        <v>138</v>
      </c>
      <c r="B66" s="9" t="s">
        <v>139</v>
      </c>
      <c r="C66" s="9"/>
      <c r="D66" s="11"/>
      <c r="E66" s="11"/>
      <c r="F66" s="11"/>
    </row>
    <row r="67" spans="1:6" s="4" customFormat="1" ht="15.75" x14ac:dyDescent="0.25">
      <c r="A67" s="8" t="s">
        <v>140</v>
      </c>
      <c r="B67" s="9" t="s">
        <v>141</v>
      </c>
      <c r="C67" s="9"/>
      <c r="D67" s="11"/>
      <c r="E67" s="11"/>
      <c r="F67" s="11"/>
    </row>
    <row r="68" spans="1:6" s="4" customFormat="1" ht="63" x14ac:dyDescent="0.25">
      <c r="A68" s="8" t="s">
        <v>142</v>
      </c>
      <c r="B68" s="9" t="s">
        <v>143</v>
      </c>
      <c r="C68" s="9" t="s">
        <v>16</v>
      </c>
      <c r="D68" s="11">
        <v>10</v>
      </c>
      <c r="E68" s="11">
        <v>303</v>
      </c>
      <c r="F68" s="11">
        <f t="shared" si="2"/>
        <v>3030</v>
      </c>
    </row>
    <row r="69" spans="1:6" s="4" customFormat="1" ht="15.75" x14ac:dyDescent="0.25">
      <c r="A69" s="8" t="s">
        <v>144</v>
      </c>
      <c r="B69" s="9" t="s">
        <v>123</v>
      </c>
      <c r="C69" s="9"/>
      <c r="D69" s="11"/>
      <c r="E69" s="11"/>
      <c r="F69" s="11"/>
    </row>
    <row r="70" spans="1:6" s="4" customFormat="1" ht="15.75" x14ac:dyDescent="0.25">
      <c r="A70" s="8" t="s">
        <v>145</v>
      </c>
      <c r="B70" s="9" t="s">
        <v>146</v>
      </c>
      <c r="C70" s="9"/>
      <c r="D70" s="11"/>
      <c r="E70" s="11"/>
      <c r="F70" s="11"/>
    </row>
    <row r="71" spans="1:6" s="4" customFormat="1" ht="31.5" x14ac:dyDescent="0.25">
      <c r="A71" s="8" t="s">
        <v>147</v>
      </c>
      <c r="B71" s="9" t="s">
        <v>129</v>
      </c>
      <c r="C71" s="9" t="s">
        <v>32</v>
      </c>
      <c r="D71" s="11">
        <v>3570</v>
      </c>
      <c r="E71" s="11">
        <v>300</v>
      </c>
      <c r="F71" s="11">
        <f t="shared" si="2"/>
        <v>1071000</v>
      </c>
    </row>
    <row r="72" spans="1:6" s="4" customFormat="1" ht="15.75" x14ac:dyDescent="0.25">
      <c r="A72" s="8" t="s">
        <v>148</v>
      </c>
      <c r="B72" s="9" t="s">
        <v>149</v>
      </c>
      <c r="C72" s="9"/>
      <c r="D72" s="11"/>
      <c r="E72" s="11"/>
      <c r="F72" s="11"/>
    </row>
    <row r="73" spans="1:6" s="4" customFormat="1" ht="15.75" x14ac:dyDescent="0.25">
      <c r="A73" s="8" t="s">
        <v>150</v>
      </c>
      <c r="B73" s="9" t="s">
        <v>151</v>
      </c>
      <c r="C73" s="9"/>
      <c r="D73" s="11"/>
      <c r="E73" s="11"/>
      <c r="F73" s="11"/>
    </row>
    <row r="74" spans="1:6" s="4" customFormat="1" ht="63" x14ac:dyDescent="0.25">
      <c r="A74" s="8" t="s">
        <v>152</v>
      </c>
      <c r="B74" s="9" t="s">
        <v>153</v>
      </c>
      <c r="C74" s="9" t="s">
        <v>41</v>
      </c>
      <c r="D74" s="11">
        <v>22775</v>
      </c>
      <c r="E74" s="11">
        <v>11.5</v>
      </c>
      <c r="F74" s="11">
        <f t="shared" si="2"/>
        <v>261912.5</v>
      </c>
    </row>
    <row r="75" spans="1:6" s="4" customFormat="1" ht="15.75" x14ac:dyDescent="0.25">
      <c r="A75" s="8" t="s">
        <v>154</v>
      </c>
      <c r="B75" s="9" t="s">
        <v>155</v>
      </c>
      <c r="C75" s="9" t="s">
        <v>41</v>
      </c>
      <c r="D75" s="11">
        <v>22775</v>
      </c>
      <c r="E75" s="11">
        <v>18.5</v>
      </c>
      <c r="F75" s="11">
        <f t="shared" si="2"/>
        <v>421337.5</v>
      </c>
    </row>
    <row r="76" spans="1:6" s="4" customFormat="1" ht="15.75" x14ac:dyDescent="0.25">
      <c r="A76" s="8" t="s">
        <v>156</v>
      </c>
      <c r="B76" s="9" t="s">
        <v>157</v>
      </c>
      <c r="C76" s="9"/>
      <c r="D76" s="11"/>
      <c r="E76" s="11"/>
      <c r="F76" s="11"/>
    </row>
    <row r="77" spans="1:6" s="4" customFormat="1" ht="31.5" x14ac:dyDescent="0.25">
      <c r="A77" s="8" t="s">
        <v>158</v>
      </c>
      <c r="B77" s="9" t="s">
        <v>159</v>
      </c>
      <c r="C77" s="9" t="s">
        <v>41</v>
      </c>
      <c r="D77" s="11">
        <v>505</v>
      </c>
      <c r="E77" s="11">
        <v>71</v>
      </c>
      <c r="F77" s="11">
        <f t="shared" si="2"/>
        <v>35855</v>
      </c>
    </row>
    <row r="78" spans="1:6" s="4" customFormat="1" ht="15.75" x14ac:dyDescent="0.25">
      <c r="A78" s="8" t="s">
        <v>160</v>
      </c>
      <c r="B78" s="9" t="s">
        <v>161</v>
      </c>
      <c r="C78" s="9"/>
      <c r="D78" s="11"/>
      <c r="E78" s="11"/>
      <c r="F78" s="11"/>
    </row>
    <row r="79" spans="1:6" s="4" customFormat="1" ht="15.75" x14ac:dyDescent="0.25">
      <c r="A79" s="8" t="s">
        <v>162</v>
      </c>
      <c r="B79" s="9" t="s">
        <v>163</v>
      </c>
      <c r="C79" s="9"/>
      <c r="D79" s="11"/>
      <c r="E79" s="11"/>
      <c r="F79" s="11"/>
    </row>
    <row r="80" spans="1:6" s="4" customFormat="1" ht="15.75" x14ac:dyDescent="0.25">
      <c r="A80" s="8" t="s">
        <v>164</v>
      </c>
      <c r="B80" s="9" t="s">
        <v>165</v>
      </c>
      <c r="C80" s="9"/>
      <c r="D80" s="11"/>
      <c r="E80" s="11"/>
      <c r="F80" s="11"/>
    </row>
    <row r="81" spans="1:6" s="4" customFormat="1" ht="78.75" x14ac:dyDescent="0.25">
      <c r="A81" s="8" t="s">
        <v>166</v>
      </c>
      <c r="B81" s="9" t="s">
        <v>167</v>
      </c>
      <c r="C81" s="9" t="s">
        <v>21</v>
      </c>
      <c r="D81" s="11"/>
      <c r="E81" s="11"/>
      <c r="F81" s="11"/>
    </row>
    <row r="82" spans="1:6" s="4" customFormat="1" ht="15.75" x14ac:dyDescent="0.25">
      <c r="A82" s="8" t="s">
        <v>168</v>
      </c>
      <c r="B82" s="9" t="s">
        <v>169</v>
      </c>
      <c r="C82" s="9" t="s">
        <v>62</v>
      </c>
      <c r="D82" s="11">
        <v>36</v>
      </c>
      <c r="E82" s="11">
        <v>50</v>
      </c>
      <c r="F82" s="11">
        <f t="shared" si="2"/>
        <v>1800</v>
      </c>
    </row>
    <row r="83" spans="1:6" s="4" customFormat="1" ht="15.75" x14ac:dyDescent="0.25">
      <c r="A83" s="8" t="s">
        <v>170</v>
      </c>
      <c r="B83" s="9" t="s">
        <v>171</v>
      </c>
      <c r="C83" s="9" t="s">
        <v>62</v>
      </c>
      <c r="D83" s="11">
        <v>18</v>
      </c>
      <c r="E83" s="11">
        <v>165</v>
      </c>
      <c r="F83" s="11">
        <f t="shared" si="2"/>
        <v>2970</v>
      </c>
    </row>
    <row r="84" spans="1:6" s="4" customFormat="1" ht="15.75" x14ac:dyDescent="0.25">
      <c r="A84" s="8" t="s">
        <v>172</v>
      </c>
      <c r="B84" s="9" t="s">
        <v>173</v>
      </c>
      <c r="C84" s="9" t="s">
        <v>62</v>
      </c>
      <c r="D84" s="11">
        <v>2</v>
      </c>
      <c r="E84" s="11">
        <v>65</v>
      </c>
      <c r="F84" s="11">
        <f t="shared" si="2"/>
        <v>130</v>
      </c>
    </row>
    <row r="85" spans="1:6" s="4" customFormat="1" ht="47.25" x14ac:dyDescent="0.25">
      <c r="A85" s="8" t="s">
        <v>174</v>
      </c>
      <c r="B85" s="9" t="s">
        <v>175</v>
      </c>
      <c r="C85" s="9" t="s">
        <v>85</v>
      </c>
      <c r="D85" s="11">
        <v>1</v>
      </c>
      <c r="E85" s="11">
        <v>600</v>
      </c>
      <c r="F85" s="11">
        <f t="shared" si="2"/>
        <v>600</v>
      </c>
    </row>
    <row r="86" spans="1:6" s="4" customFormat="1" ht="31.5" x14ac:dyDescent="0.25">
      <c r="A86" s="8" t="s">
        <v>176</v>
      </c>
      <c r="B86" s="9" t="s">
        <v>177</v>
      </c>
      <c r="C86" s="9" t="s">
        <v>62</v>
      </c>
      <c r="D86" s="11">
        <v>2</v>
      </c>
      <c r="E86" s="11">
        <v>1000</v>
      </c>
      <c r="F86" s="11">
        <f t="shared" si="2"/>
        <v>2000</v>
      </c>
    </row>
    <row r="87" spans="1:6" s="4" customFormat="1" ht="15.75" x14ac:dyDescent="0.25">
      <c r="A87" s="8" t="s">
        <v>178</v>
      </c>
      <c r="B87" s="9" t="s">
        <v>179</v>
      </c>
      <c r="C87" s="9" t="s">
        <v>62</v>
      </c>
      <c r="D87" s="11">
        <v>2</v>
      </c>
      <c r="E87" s="11">
        <v>350</v>
      </c>
      <c r="F87" s="11">
        <f t="shared" si="2"/>
        <v>700</v>
      </c>
    </row>
    <row r="88" spans="1:6" s="4" customFormat="1" ht="15.75" x14ac:dyDescent="0.25">
      <c r="A88" s="8" t="s">
        <v>180</v>
      </c>
      <c r="B88" s="9" t="s">
        <v>181</v>
      </c>
      <c r="C88" s="9" t="s">
        <v>62</v>
      </c>
      <c r="D88" s="11">
        <v>9</v>
      </c>
      <c r="E88" s="11">
        <v>60</v>
      </c>
      <c r="F88" s="11">
        <f t="shared" si="2"/>
        <v>540</v>
      </c>
    </row>
    <row r="89" spans="1:6" s="4" customFormat="1" ht="31.5" x14ac:dyDescent="0.25">
      <c r="A89" s="8" t="s">
        <v>182</v>
      </c>
      <c r="B89" s="9" t="s">
        <v>183</v>
      </c>
      <c r="C89" s="9" t="s">
        <v>62</v>
      </c>
      <c r="D89" s="11">
        <v>68</v>
      </c>
      <c r="E89" s="11">
        <v>800</v>
      </c>
      <c r="F89" s="11">
        <f t="shared" si="2"/>
        <v>54400</v>
      </c>
    </row>
    <row r="90" spans="1:6" s="4" customFormat="1" ht="15.75" x14ac:dyDescent="0.25">
      <c r="A90" s="8" t="s">
        <v>184</v>
      </c>
      <c r="B90" s="9" t="s">
        <v>185</v>
      </c>
      <c r="C90" s="9" t="s">
        <v>62</v>
      </c>
      <c r="D90" s="11">
        <v>1</v>
      </c>
      <c r="E90" s="11">
        <v>300</v>
      </c>
      <c r="F90" s="11">
        <f t="shared" si="2"/>
        <v>300</v>
      </c>
    </row>
    <row r="91" spans="1:6" s="4" customFormat="1" ht="15.75" x14ac:dyDescent="0.25">
      <c r="A91" s="8" t="s">
        <v>186</v>
      </c>
      <c r="B91" s="9" t="s">
        <v>187</v>
      </c>
      <c r="C91" s="9" t="s">
        <v>62</v>
      </c>
      <c r="D91" s="11">
        <v>1</v>
      </c>
      <c r="E91" s="11">
        <v>3500</v>
      </c>
      <c r="F91" s="11">
        <f t="shared" ref="F91:F154" si="3">D91*E91</f>
        <v>3500</v>
      </c>
    </row>
    <row r="92" spans="1:6" s="4" customFormat="1" ht="15.75" x14ac:dyDescent="0.25">
      <c r="A92" s="8" t="s">
        <v>188</v>
      </c>
      <c r="B92" s="9" t="s">
        <v>189</v>
      </c>
      <c r="C92" s="9" t="s">
        <v>62</v>
      </c>
      <c r="D92" s="11">
        <v>1</v>
      </c>
      <c r="E92" s="11">
        <v>3200</v>
      </c>
      <c r="F92" s="11">
        <f t="shared" si="3"/>
        <v>3200</v>
      </c>
    </row>
    <row r="93" spans="1:6" s="4" customFormat="1" ht="15.75" x14ac:dyDescent="0.25">
      <c r="A93" s="8" t="s">
        <v>190</v>
      </c>
      <c r="B93" s="9" t="s">
        <v>191</v>
      </c>
      <c r="C93" s="9" t="s">
        <v>62</v>
      </c>
      <c r="D93" s="11">
        <v>1</v>
      </c>
      <c r="E93" s="11">
        <v>2500</v>
      </c>
      <c r="F93" s="11">
        <f t="shared" si="3"/>
        <v>2500</v>
      </c>
    </row>
    <row r="94" spans="1:6" s="4" customFormat="1" ht="47.25" x14ac:dyDescent="0.25">
      <c r="A94" s="8" t="s">
        <v>192</v>
      </c>
      <c r="B94" s="9" t="s">
        <v>193</v>
      </c>
      <c r="C94" s="9" t="s">
        <v>85</v>
      </c>
      <c r="D94" s="11">
        <v>2</v>
      </c>
      <c r="E94" s="11">
        <v>600</v>
      </c>
      <c r="F94" s="11">
        <f t="shared" si="3"/>
        <v>1200</v>
      </c>
    </row>
    <row r="95" spans="1:6" s="4" customFormat="1" ht="15.75" x14ac:dyDescent="0.25">
      <c r="A95" s="8" t="s">
        <v>194</v>
      </c>
      <c r="B95" s="9" t="s">
        <v>195</v>
      </c>
      <c r="C95" s="9" t="s">
        <v>62</v>
      </c>
      <c r="D95" s="11">
        <v>5</v>
      </c>
      <c r="E95" s="11">
        <v>1000</v>
      </c>
      <c r="F95" s="11">
        <f t="shared" si="3"/>
        <v>5000</v>
      </c>
    </row>
    <row r="96" spans="1:6" s="4" customFormat="1" ht="15.75" x14ac:dyDescent="0.25">
      <c r="A96" s="8" t="s">
        <v>196</v>
      </c>
      <c r="B96" s="9" t="s">
        <v>197</v>
      </c>
      <c r="C96" s="9" t="s">
        <v>62</v>
      </c>
      <c r="D96" s="11">
        <v>5</v>
      </c>
      <c r="E96" s="11">
        <v>800</v>
      </c>
      <c r="F96" s="11">
        <f t="shared" si="3"/>
        <v>4000</v>
      </c>
    </row>
    <row r="97" spans="1:6" s="4" customFormat="1" ht="31.5" x14ac:dyDescent="0.25">
      <c r="A97" s="8" t="s">
        <v>198</v>
      </c>
      <c r="B97" s="9" t="s">
        <v>199</v>
      </c>
      <c r="C97" s="9" t="s">
        <v>62</v>
      </c>
      <c r="D97" s="11">
        <v>9</v>
      </c>
      <c r="E97" s="11">
        <v>350</v>
      </c>
      <c r="F97" s="11">
        <f t="shared" si="3"/>
        <v>3150</v>
      </c>
    </row>
    <row r="98" spans="1:6" s="4" customFormat="1" ht="15.75" x14ac:dyDescent="0.25">
      <c r="A98" s="8" t="s">
        <v>200</v>
      </c>
      <c r="B98" s="9" t="s">
        <v>201</v>
      </c>
      <c r="C98" s="9" t="s">
        <v>62</v>
      </c>
      <c r="D98" s="11">
        <v>9</v>
      </c>
      <c r="E98" s="11">
        <v>80</v>
      </c>
      <c r="F98" s="11">
        <f t="shared" si="3"/>
        <v>720</v>
      </c>
    </row>
    <row r="99" spans="1:6" s="4" customFormat="1" ht="15.75" x14ac:dyDescent="0.25">
      <c r="A99" s="8" t="s">
        <v>202</v>
      </c>
      <c r="B99" s="9" t="s">
        <v>203</v>
      </c>
      <c r="C99" s="9" t="s">
        <v>62</v>
      </c>
      <c r="D99" s="11">
        <v>27</v>
      </c>
      <c r="E99" s="11">
        <v>45</v>
      </c>
      <c r="F99" s="11">
        <f t="shared" si="3"/>
        <v>1215</v>
      </c>
    </row>
    <row r="100" spans="1:6" s="4" customFormat="1" ht="15.75" x14ac:dyDescent="0.25">
      <c r="A100" s="8" t="s">
        <v>204</v>
      </c>
      <c r="B100" s="9" t="s">
        <v>205</v>
      </c>
      <c r="C100" s="9" t="s">
        <v>62</v>
      </c>
      <c r="D100" s="11">
        <v>9</v>
      </c>
      <c r="E100" s="11">
        <v>250</v>
      </c>
      <c r="F100" s="11">
        <f t="shared" si="3"/>
        <v>2250</v>
      </c>
    </row>
    <row r="101" spans="1:6" s="4" customFormat="1" ht="15.75" x14ac:dyDescent="0.25">
      <c r="A101" s="8" t="s">
        <v>206</v>
      </c>
      <c r="B101" s="9" t="s">
        <v>207</v>
      </c>
      <c r="C101" s="9" t="s">
        <v>62</v>
      </c>
      <c r="D101" s="11">
        <v>9</v>
      </c>
      <c r="E101" s="11">
        <v>300</v>
      </c>
      <c r="F101" s="11">
        <f t="shared" si="3"/>
        <v>2700</v>
      </c>
    </row>
    <row r="102" spans="1:6" s="4" customFormat="1" ht="31.5" x14ac:dyDescent="0.25">
      <c r="A102" s="8" t="s">
        <v>208</v>
      </c>
      <c r="B102" s="9" t="s">
        <v>209</v>
      </c>
      <c r="C102" s="9" t="s">
        <v>62</v>
      </c>
      <c r="D102" s="11">
        <v>68</v>
      </c>
      <c r="E102" s="11">
        <v>1000</v>
      </c>
      <c r="F102" s="11">
        <f t="shared" si="3"/>
        <v>68000</v>
      </c>
    </row>
    <row r="103" spans="1:6" s="4" customFormat="1" ht="94.5" x14ac:dyDescent="0.25">
      <c r="A103" s="8" t="s">
        <v>210</v>
      </c>
      <c r="B103" s="9" t="s">
        <v>211</v>
      </c>
      <c r="C103" s="9" t="s">
        <v>85</v>
      </c>
      <c r="D103" s="11">
        <v>9</v>
      </c>
      <c r="E103" s="11">
        <v>12000</v>
      </c>
      <c r="F103" s="11">
        <f t="shared" si="3"/>
        <v>108000</v>
      </c>
    </row>
    <row r="104" spans="1:6" s="4" customFormat="1" ht="31.5" x14ac:dyDescent="0.25">
      <c r="A104" s="8" t="s">
        <v>212</v>
      </c>
      <c r="B104" s="9" t="s">
        <v>213</v>
      </c>
      <c r="C104" s="9" t="s">
        <v>62</v>
      </c>
      <c r="D104" s="11">
        <v>9</v>
      </c>
      <c r="E104" s="11">
        <v>2500</v>
      </c>
      <c r="F104" s="11">
        <f t="shared" si="3"/>
        <v>22500</v>
      </c>
    </row>
    <row r="105" spans="1:6" s="4" customFormat="1" ht="47.25" x14ac:dyDescent="0.25">
      <c r="A105" s="8" t="s">
        <v>214</v>
      </c>
      <c r="B105" s="9" t="s">
        <v>215</v>
      </c>
      <c r="C105" s="9" t="s">
        <v>85</v>
      </c>
      <c r="D105" s="11">
        <v>2</v>
      </c>
      <c r="E105" s="11">
        <v>1500</v>
      </c>
      <c r="F105" s="11">
        <f t="shared" si="3"/>
        <v>3000</v>
      </c>
    </row>
    <row r="106" spans="1:6" s="4" customFormat="1" ht="31.5" x14ac:dyDescent="0.25">
      <c r="A106" s="8" t="s">
        <v>216</v>
      </c>
      <c r="B106" s="9" t="s">
        <v>217</v>
      </c>
      <c r="C106" s="9" t="s">
        <v>62</v>
      </c>
      <c r="D106" s="11">
        <v>9</v>
      </c>
      <c r="E106" s="11">
        <v>3000</v>
      </c>
      <c r="F106" s="11">
        <f t="shared" si="3"/>
        <v>27000</v>
      </c>
    </row>
    <row r="107" spans="1:6" s="4" customFormat="1" ht="15.75" x14ac:dyDescent="0.25">
      <c r="A107" s="8" t="s">
        <v>218</v>
      </c>
      <c r="B107" s="9" t="s">
        <v>219</v>
      </c>
      <c r="C107" s="9"/>
      <c r="D107" s="11"/>
      <c r="E107" s="11"/>
      <c r="F107" s="11"/>
    </row>
    <row r="108" spans="1:6" s="4" customFormat="1" ht="47.25" x14ac:dyDescent="0.25">
      <c r="A108" s="8" t="s">
        <v>220</v>
      </c>
      <c r="B108" s="9" t="s">
        <v>221</v>
      </c>
      <c r="C108" s="9" t="s">
        <v>21</v>
      </c>
      <c r="D108" s="11"/>
      <c r="E108" s="11"/>
      <c r="F108" s="11"/>
    </row>
    <row r="109" spans="1:6" s="4" customFormat="1" ht="15.75" x14ac:dyDescent="0.25">
      <c r="A109" s="8" t="s">
        <v>222</v>
      </c>
      <c r="B109" s="9" t="s">
        <v>223</v>
      </c>
      <c r="C109" s="9" t="s">
        <v>62</v>
      </c>
      <c r="D109" s="11">
        <v>15</v>
      </c>
      <c r="E109" s="11">
        <v>50</v>
      </c>
      <c r="F109" s="11">
        <f t="shared" si="3"/>
        <v>750</v>
      </c>
    </row>
    <row r="110" spans="1:6" s="4" customFormat="1" ht="15.75" x14ac:dyDescent="0.25">
      <c r="A110" s="8" t="s">
        <v>224</v>
      </c>
      <c r="B110" s="9" t="s">
        <v>225</v>
      </c>
      <c r="C110" s="9" t="s">
        <v>62</v>
      </c>
      <c r="D110" s="11">
        <v>2</v>
      </c>
      <c r="E110" s="11">
        <v>180</v>
      </c>
      <c r="F110" s="11">
        <f t="shared" si="3"/>
        <v>360</v>
      </c>
    </row>
    <row r="111" spans="1:6" s="4" customFormat="1" ht="15.75" x14ac:dyDescent="0.25">
      <c r="A111" s="8" t="s">
        <v>226</v>
      </c>
      <c r="B111" s="9" t="s">
        <v>227</v>
      </c>
      <c r="C111" s="9" t="s">
        <v>62</v>
      </c>
      <c r="D111" s="11">
        <v>1</v>
      </c>
      <c r="E111" s="11">
        <v>200</v>
      </c>
      <c r="F111" s="11">
        <f t="shared" si="3"/>
        <v>200</v>
      </c>
    </row>
    <row r="112" spans="1:6" s="4" customFormat="1" ht="15.75" x14ac:dyDescent="0.25">
      <c r="A112" s="8" t="s">
        <v>228</v>
      </c>
      <c r="B112" s="9" t="s">
        <v>229</v>
      </c>
      <c r="C112" s="9" t="s">
        <v>62</v>
      </c>
      <c r="D112" s="11">
        <v>7</v>
      </c>
      <c r="E112" s="11">
        <v>220</v>
      </c>
      <c r="F112" s="11">
        <f t="shared" si="3"/>
        <v>1540</v>
      </c>
    </row>
    <row r="113" spans="1:6" s="4" customFormat="1" ht="15.75" x14ac:dyDescent="0.25">
      <c r="A113" s="8" t="s">
        <v>230</v>
      </c>
      <c r="B113" s="9" t="s">
        <v>231</v>
      </c>
      <c r="C113" s="9" t="s">
        <v>62</v>
      </c>
      <c r="D113" s="11">
        <v>1</v>
      </c>
      <c r="E113" s="11">
        <v>300</v>
      </c>
      <c r="F113" s="11">
        <f t="shared" si="3"/>
        <v>300</v>
      </c>
    </row>
    <row r="114" spans="1:6" s="4" customFormat="1" ht="15.75" x14ac:dyDescent="0.25">
      <c r="A114" s="8" t="s">
        <v>232</v>
      </c>
      <c r="B114" s="9" t="s">
        <v>233</v>
      </c>
      <c r="C114" s="9" t="s">
        <v>62</v>
      </c>
      <c r="D114" s="11">
        <v>5</v>
      </c>
      <c r="E114" s="11">
        <v>350</v>
      </c>
      <c r="F114" s="11">
        <f t="shared" si="3"/>
        <v>1750</v>
      </c>
    </row>
    <row r="115" spans="1:6" s="4" customFormat="1" ht="15.75" x14ac:dyDescent="0.25">
      <c r="A115" s="8" t="s">
        <v>234</v>
      </c>
      <c r="B115" s="9" t="s">
        <v>235</v>
      </c>
      <c r="C115" s="9" t="s">
        <v>62</v>
      </c>
      <c r="D115" s="11">
        <v>7</v>
      </c>
      <c r="E115" s="11">
        <v>450</v>
      </c>
      <c r="F115" s="11">
        <f t="shared" si="3"/>
        <v>3150</v>
      </c>
    </row>
    <row r="116" spans="1:6" s="4" customFormat="1" ht="15.75" x14ac:dyDescent="0.25">
      <c r="A116" s="8" t="s">
        <v>236</v>
      </c>
      <c r="B116" s="9" t="s">
        <v>237</v>
      </c>
      <c r="C116" s="9" t="s">
        <v>62</v>
      </c>
      <c r="D116" s="11">
        <v>1</v>
      </c>
      <c r="E116" s="11">
        <v>1500</v>
      </c>
      <c r="F116" s="11">
        <f t="shared" si="3"/>
        <v>1500</v>
      </c>
    </row>
    <row r="117" spans="1:6" s="4" customFormat="1" ht="15.75" x14ac:dyDescent="0.25">
      <c r="A117" s="8" t="s">
        <v>238</v>
      </c>
      <c r="B117" s="9" t="s">
        <v>239</v>
      </c>
      <c r="C117" s="9" t="s">
        <v>62</v>
      </c>
      <c r="D117" s="11">
        <v>25</v>
      </c>
      <c r="E117" s="11">
        <v>50</v>
      </c>
      <c r="F117" s="11">
        <f t="shared" si="3"/>
        <v>1250</v>
      </c>
    </row>
    <row r="118" spans="1:6" s="4" customFormat="1" ht="15.75" x14ac:dyDescent="0.25">
      <c r="A118" s="8" t="s">
        <v>240</v>
      </c>
      <c r="B118" s="9" t="s">
        <v>241</v>
      </c>
      <c r="C118" s="9" t="s">
        <v>62</v>
      </c>
      <c r="D118" s="11">
        <v>1</v>
      </c>
      <c r="E118" s="11">
        <v>180</v>
      </c>
      <c r="F118" s="11">
        <f t="shared" si="3"/>
        <v>180</v>
      </c>
    </row>
    <row r="119" spans="1:6" s="4" customFormat="1" ht="15.75" x14ac:dyDescent="0.25">
      <c r="A119" s="8" t="s">
        <v>242</v>
      </c>
      <c r="B119" s="9" t="s">
        <v>243</v>
      </c>
      <c r="C119" s="9" t="s">
        <v>62</v>
      </c>
      <c r="D119" s="11">
        <v>6</v>
      </c>
      <c r="E119" s="11">
        <v>70</v>
      </c>
      <c r="F119" s="11">
        <f t="shared" si="3"/>
        <v>420</v>
      </c>
    </row>
    <row r="120" spans="1:6" s="4" customFormat="1" ht="15.75" x14ac:dyDescent="0.25">
      <c r="A120" s="8" t="s">
        <v>244</v>
      </c>
      <c r="B120" s="9" t="s">
        <v>245</v>
      </c>
      <c r="C120" s="9" t="s">
        <v>62</v>
      </c>
      <c r="D120" s="11">
        <v>6</v>
      </c>
      <c r="E120" s="11">
        <v>100</v>
      </c>
      <c r="F120" s="11">
        <f t="shared" si="3"/>
        <v>600</v>
      </c>
    </row>
    <row r="121" spans="1:6" s="4" customFormat="1" ht="15.75" x14ac:dyDescent="0.25">
      <c r="A121" s="8" t="s">
        <v>246</v>
      </c>
      <c r="B121" s="9" t="s">
        <v>247</v>
      </c>
      <c r="C121" s="9" t="s">
        <v>62</v>
      </c>
      <c r="D121" s="11">
        <v>10</v>
      </c>
      <c r="E121" s="11">
        <v>160</v>
      </c>
      <c r="F121" s="11">
        <f t="shared" si="3"/>
        <v>1600</v>
      </c>
    </row>
    <row r="122" spans="1:6" s="4" customFormat="1" ht="31.5" x14ac:dyDescent="0.25">
      <c r="A122" s="8" t="s">
        <v>248</v>
      </c>
      <c r="B122" s="9" t="s">
        <v>249</v>
      </c>
      <c r="C122" s="9" t="s">
        <v>62</v>
      </c>
      <c r="D122" s="11">
        <v>7</v>
      </c>
      <c r="E122" s="11">
        <v>500</v>
      </c>
      <c r="F122" s="11">
        <f t="shared" si="3"/>
        <v>3500</v>
      </c>
    </row>
    <row r="123" spans="1:6" s="4" customFormat="1" ht="15.75" x14ac:dyDescent="0.25">
      <c r="A123" s="8" t="s">
        <v>250</v>
      </c>
      <c r="B123" s="9" t="s">
        <v>251</v>
      </c>
      <c r="C123" s="9" t="s">
        <v>62</v>
      </c>
      <c r="D123" s="11">
        <v>1</v>
      </c>
      <c r="E123" s="11">
        <v>380</v>
      </c>
      <c r="F123" s="11">
        <f t="shared" si="3"/>
        <v>380</v>
      </c>
    </row>
    <row r="124" spans="1:6" s="4" customFormat="1" ht="31.5" x14ac:dyDescent="0.25">
      <c r="A124" s="8" t="s">
        <v>252</v>
      </c>
      <c r="B124" s="9" t="s">
        <v>253</v>
      </c>
      <c r="C124" s="9" t="s">
        <v>62</v>
      </c>
      <c r="D124" s="11">
        <v>7</v>
      </c>
      <c r="E124" s="11">
        <v>350</v>
      </c>
      <c r="F124" s="11">
        <f t="shared" si="3"/>
        <v>2450</v>
      </c>
    </row>
    <row r="125" spans="1:6" s="4" customFormat="1" ht="15.75" x14ac:dyDescent="0.25">
      <c r="A125" s="8" t="s">
        <v>254</v>
      </c>
      <c r="B125" s="9" t="s">
        <v>255</v>
      </c>
      <c r="C125" s="9" t="s">
        <v>62</v>
      </c>
      <c r="D125" s="11">
        <v>2</v>
      </c>
      <c r="E125" s="11">
        <v>120</v>
      </c>
      <c r="F125" s="11">
        <f t="shared" si="3"/>
        <v>240</v>
      </c>
    </row>
    <row r="126" spans="1:6" s="4" customFormat="1" ht="31.5" x14ac:dyDescent="0.25">
      <c r="A126" s="8" t="s">
        <v>256</v>
      </c>
      <c r="B126" s="9" t="s">
        <v>257</v>
      </c>
      <c r="C126" s="9" t="s">
        <v>62</v>
      </c>
      <c r="D126" s="11">
        <v>1</v>
      </c>
      <c r="E126" s="11">
        <v>4000</v>
      </c>
      <c r="F126" s="11">
        <f t="shared" si="3"/>
        <v>4000</v>
      </c>
    </row>
    <row r="127" spans="1:6" s="4" customFormat="1" ht="15.75" x14ac:dyDescent="0.25">
      <c r="A127" s="8" t="s">
        <v>258</v>
      </c>
      <c r="B127" s="9" t="s">
        <v>259</v>
      </c>
      <c r="C127" s="9" t="s">
        <v>62</v>
      </c>
      <c r="D127" s="11">
        <v>8</v>
      </c>
      <c r="E127" s="11">
        <v>350</v>
      </c>
      <c r="F127" s="11">
        <f t="shared" si="3"/>
        <v>2800</v>
      </c>
    </row>
    <row r="128" spans="1:6" s="4" customFormat="1" ht="15.75" x14ac:dyDescent="0.25">
      <c r="A128" s="8" t="s">
        <v>260</v>
      </c>
      <c r="B128" s="9" t="s">
        <v>261</v>
      </c>
      <c r="C128" s="9" t="s">
        <v>62</v>
      </c>
      <c r="D128" s="11">
        <v>1</v>
      </c>
      <c r="E128" s="11">
        <v>900</v>
      </c>
      <c r="F128" s="11">
        <f t="shared" si="3"/>
        <v>900</v>
      </c>
    </row>
    <row r="129" spans="1:6" s="4" customFormat="1" ht="15.75" x14ac:dyDescent="0.25">
      <c r="A129" s="8" t="s">
        <v>262</v>
      </c>
      <c r="B129" s="9" t="s">
        <v>263</v>
      </c>
      <c r="C129" s="9" t="s">
        <v>62</v>
      </c>
      <c r="D129" s="11">
        <v>2</v>
      </c>
      <c r="E129" s="11">
        <v>1300</v>
      </c>
      <c r="F129" s="11">
        <f t="shared" si="3"/>
        <v>2600</v>
      </c>
    </row>
    <row r="130" spans="1:6" s="4" customFormat="1" ht="15.75" x14ac:dyDescent="0.25">
      <c r="A130" s="8" t="s">
        <v>264</v>
      </c>
      <c r="B130" s="9" t="s">
        <v>265</v>
      </c>
      <c r="C130" s="9" t="s">
        <v>62</v>
      </c>
      <c r="D130" s="11">
        <v>1</v>
      </c>
      <c r="E130" s="11">
        <v>1800</v>
      </c>
      <c r="F130" s="11">
        <f t="shared" si="3"/>
        <v>1800</v>
      </c>
    </row>
    <row r="131" spans="1:6" s="4" customFormat="1" ht="15.75" x14ac:dyDescent="0.25">
      <c r="A131" s="8" t="s">
        <v>266</v>
      </c>
      <c r="B131" s="9" t="s">
        <v>267</v>
      </c>
      <c r="C131" s="9" t="s">
        <v>62</v>
      </c>
      <c r="D131" s="11">
        <v>2</v>
      </c>
      <c r="E131" s="11">
        <v>2800</v>
      </c>
      <c r="F131" s="11">
        <f t="shared" si="3"/>
        <v>5600</v>
      </c>
    </row>
    <row r="132" spans="1:6" s="4" customFormat="1" ht="15.75" x14ac:dyDescent="0.25">
      <c r="A132" s="8" t="s">
        <v>268</v>
      </c>
      <c r="B132" s="9" t="s">
        <v>269</v>
      </c>
      <c r="C132" s="9" t="s">
        <v>62</v>
      </c>
      <c r="D132" s="11">
        <v>8</v>
      </c>
      <c r="E132" s="11">
        <v>3200</v>
      </c>
      <c r="F132" s="11">
        <f t="shared" si="3"/>
        <v>25600</v>
      </c>
    </row>
    <row r="133" spans="1:6" s="4" customFormat="1" ht="15.75" x14ac:dyDescent="0.25">
      <c r="A133" s="8" t="s">
        <v>270</v>
      </c>
      <c r="B133" s="9" t="s">
        <v>271</v>
      </c>
      <c r="C133" s="9" t="s">
        <v>62</v>
      </c>
      <c r="D133" s="11">
        <v>10</v>
      </c>
      <c r="E133" s="11">
        <v>400</v>
      </c>
      <c r="F133" s="11">
        <f t="shared" si="3"/>
        <v>4000</v>
      </c>
    </row>
    <row r="134" spans="1:6" s="4" customFormat="1" ht="15.75" x14ac:dyDescent="0.25">
      <c r="A134" s="8" t="s">
        <v>272</v>
      </c>
      <c r="B134" s="9" t="s">
        <v>273</v>
      </c>
      <c r="C134" s="9" t="s">
        <v>62</v>
      </c>
      <c r="D134" s="11">
        <v>4</v>
      </c>
      <c r="E134" s="11">
        <v>200</v>
      </c>
      <c r="F134" s="11">
        <f t="shared" si="3"/>
        <v>800</v>
      </c>
    </row>
    <row r="135" spans="1:6" s="4" customFormat="1" ht="15.75" x14ac:dyDescent="0.25">
      <c r="A135" s="8" t="s">
        <v>274</v>
      </c>
      <c r="B135" s="9" t="s">
        <v>275</v>
      </c>
      <c r="C135" s="9" t="s">
        <v>62</v>
      </c>
      <c r="D135" s="11">
        <v>2</v>
      </c>
      <c r="E135" s="11">
        <v>300</v>
      </c>
      <c r="F135" s="11">
        <f t="shared" si="3"/>
        <v>600</v>
      </c>
    </row>
    <row r="136" spans="1:6" s="4" customFormat="1" ht="63" x14ac:dyDescent="0.25">
      <c r="A136" s="8" t="s">
        <v>276</v>
      </c>
      <c r="B136" s="9" t="s">
        <v>277</v>
      </c>
      <c r="C136" s="9" t="s">
        <v>62</v>
      </c>
      <c r="D136" s="11">
        <v>1</v>
      </c>
      <c r="E136" s="11">
        <v>18000</v>
      </c>
      <c r="F136" s="11">
        <f t="shared" si="3"/>
        <v>18000</v>
      </c>
    </row>
    <row r="137" spans="1:6" s="4" customFormat="1" ht="15.75" x14ac:dyDescent="0.25">
      <c r="A137" s="8" t="s">
        <v>278</v>
      </c>
      <c r="B137" s="9" t="s">
        <v>279</v>
      </c>
      <c r="C137" s="9" t="s">
        <v>62</v>
      </c>
      <c r="D137" s="11">
        <v>1</v>
      </c>
      <c r="E137" s="11">
        <v>1500</v>
      </c>
      <c r="F137" s="11">
        <f t="shared" si="3"/>
        <v>1500</v>
      </c>
    </row>
    <row r="138" spans="1:6" s="4" customFormat="1" ht="31.5" x14ac:dyDescent="0.25">
      <c r="A138" s="8" t="s">
        <v>280</v>
      </c>
      <c r="B138" s="9" t="s">
        <v>281</v>
      </c>
      <c r="C138" s="9" t="s">
        <v>62</v>
      </c>
      <c r="D138" s="11">
        <v>1</v>
      </c>
      <c r="E138" s="11">
        <v>2000</v>
      </c>
      <c r="F138" s="11">
        <f t="shared" si="3"/>
        <v>2000</v>
      </c>
    </row>
    <row r="139" spans="1:6" s="4" customFormat="1" ht="47.25" x14ac:dyDescent="0.25">
      <c r="A139" s="8" t="s">
        <v>282</v>
      </c>
      <c r="B139" s="9" t="s">
        <v>283</v>
      </c>
      <c r="C139" s="9" t="s">
        <v>62</v>
      </c>
      <c r="D139" s="11">
        <v>1</v>
      </c>
      <c r="E139" s="11">
        <v>1500</v>
      </c>
      <c r="F139" s="11">
        <f t="shared" si="3"/>
        <v>1500</v>
      </c>
    </row>
    <row r="140" spans="1:6" s="4" customFormat="1" ht="31.5" x14ac:dyDescent="0.25">
      <c r="A140" s="8" t="s">
        <v>284</v>
      </c>
      <c r="B140" s="9" t="s">
        <v>285</v>
      </c>
      <c r="C140" s="9" t="s">
        <v>62</v>
      </c>
      <c r="D140" s="11">
        <v>1</v>
      </c>
      <c r="E140" s="11">
        <v>2000</v>
      </c>
      <c r="F140" s="11">
        <f t="shared" si="3"/>
        <v>2000</v>
      </c>
    </row>
    <row r="141" spans="1:6" s="4" customFormat="1" ht="31.5" x14ac:dyDescent="0.25">
      <c r="A141" s="8" t="s">
        <v>286</v>
      </c>
      <c r="B141" s="9" t="s">
        <v>287</v>
      </c>
      <c r="C141" s="9" t="s">
        <v>85</v>
      </c>
      <c r="D141" s="11">
        <v>1</v>
      </c>
      <c r="E141" s="11">
        <v>3500</v>
      </c>
      <c r="F141" s="11">
        <f t="shared" si="3"/>
        <v>3500</v>
      </c>
    </row>
    <row r="142" spans="1:6" s="4" customFormat="1" ht="31.5" x14ac:dyDescent="0.25">
      <c r="A142" s="8" t="s">
        <v>288</v>
      </c>
      <c r="B142" s="9" t="s">
        <v>289</v>
      </c>
      <c r="C142" s="9" t="s">
        <v>62</v>
      </c>
      <c r="D142" s="11">
        <v>2</v>
      </c>
      <c r="E142" s="11">
        <v>800</v>
      </c>
      <c r="F142" s="11">
        <f t="shared" si="3"/>
        <v>1600</v>
      </c>
    </row>
    <row r="143" spans="1:6" s="4" customFormat="1" ht="94.5" x14ac:dyDescent="0.25">
      <c r="A143" s="8" t="s">
        <v>290</v>
      </c>
      <c r="B143" s="9" t="s">
        <v>291</v>
      </c>
      <c r="C143" s="9" t="s">
        <v>85</v>
      </c>
      <c r="D143" s="11">
        <v>1</v>
      </c>
      <c r="E143" s="11">
        <v>40000</v>
      </c>
      <c r="F143" s="11">
        <f t="shared" si="3"/>
        <v>40000</v>
      </c>
    </row>
    <row r="144" spans="1:6" s="4" customFormat="1" ht="31.5" x14ac:dyDescent="0.25">
      <c r="A144" s="8" t="s">
        <v>292</v>
      </c>
      <c r="B144" s="9" t="s">
        <v>293</v>
      </c>
      <c r="C144" s="9" t="s">
        <v>85</v>
      </c>
      <c r="D144" s="11">
        <v>1</v>
      </c>
      <c r="E144" s="11">
        <v>8000</v>
      </c>
      <c r="F144" s="11">
        <f t="shared" si="3"/>
        <v>8000</v>
      </c>
    </row>
    <row r="145" spans="1:6" s="4" customFormat="1" ht="15.75" x14ac:dyDescent="0.25">
      <c r="A145" s="8" t="s">
        <v>294</v>
      </c>
      <c r="B145" s="9" t="s">
        <v>295</v>
      </c>
      <c r="C145" s="9"/>
      <c r="D145" s="11"/>
      <c r="E145" s="11"/>
      <c r="F145" s="11"/>
    </row>
    <row r="146" spans="1:6" s="4" customFormat="1" ht="47.25" x14ac:dyDescent="0.25">
      <c r="A146" s="8" t="s">
        <v>296</v>
      </c>
      <c r="B146" s="9" t="s">
        <v>297</v>
      </c>
      <c r="C146" s="9" t="s">
        <v>62</v>
      </c>
      <c r="D146" s="11">
        <v>1</v>
      </c>
      <c r="E146" s="11">
        <v>38000</v>
      </c>
      <c r="F146" s="11">
        <f t="shared" si="3"/>
        <v>38000</v>
      </c>
    </row>
    <row r="147" spans="1:6" s="4" customFormat="1" ht="15.75" x14ac:dyDescent="0.25">
      <c r="A147" s="8" t="s">
        <v>298</v>
      </c>
      <c r="B147" s="9" t="s">
        <v>299</v>
      </c>
      <c r="C147" s="9" t="s">
        <v>62</v>
      </c>
      <c r="D147" s="11">
        <v>1</v>
      </c>
      <c r="E147" s="11">
        <v>4000</v>
      </c>
      <c r="F147" s="11">
        <f t="shared" si="3"/>
        <v>4000</v>
      </c>
    </row>
    <row r="148" spans="1:6" s="4" customFormat="1" ht="31.5" x14ac:dyDescent="0.25">
      <c r="A148" s="8" t="s">
        <v>300</v>
      </c>
      <c r="B148" s="9" t="s">
        <v>301</v>
      </c>
      <c r="C148" s="9" t="s">
        <v>85</v>
      </c>
      <c r="D148" s="11">
        <v>1</v>
      </c>
      <c r="E148" s="11">
        <v>4500</v>
      </c>
      <c r="F148" s="11">
        <f t="shared" si="3"/>
        <v>4500</v>
      </c>
    </row>
    <row r="149" spans="1:6" s="4" customFormat="1" ht="15.75" x14ac:dyDescent="0.25">
      <c r="A149" s="8" t="s">
        <v>302</v>
      </c>
      <c r="B149" s="9" t="s">
        <v>303</v>
      </c>
      <c r="C149" s="9" t="s">
        <v>62</v>
      </c>
      <c r="D149" s="11">
        <v>9</v>
      </c>
      <c r="E149" s="11">
        <v>1800</v>
      </c>
      <c r="F149" s="11">
        <f t="shared" si="3"/>
        <v>16200</v>
      </c>
    </row>
    <row r="150" spans="1:6" s="4" customFormat="1" ht="31.5" x14ac:dyDescent="0.25">
      <c r="A150" s="8" t="s">
        <v>304</v>
      </c>
      <c r="B150" s="9" t="s">
        <v>305</v>
      </c>
      <c r="C150" s="9" t="s">
        <v>62</v>
      </c>
      <c r="D150" s="11">
        <v>3</v>
      </c>
      <c r="E150" s="11">
        <v>2000</v>
      </c>
      <c r="F150" s="11">
        <f t="shared" si="3"/>
        <v>6000</v>
      </c>
    </row>
    <row r="151" spans="1:6" s="4" customFormat="1" ht="47.25" x14ac:dyDescent="0.25">
      <c r="A151" s="8" t="s">
        <v>306</v>
      </c>
      <c r="B151" s="9" t="s">
        <v>307</v>
      </c>
      <c r="C151" s="9" t="s">
        <v>62</v>
      </c>
      <c r="D151" s="11">
        <v>1</v>
      </c>
      <c r="E151" s="11">
        <v>70000</v>
      </c>
      <c r="F151" s="11">
        <f t="shared" si="3"/>
        <v>70000</v>
      </c>
    </row>
    <row r="152" spans="1:6" s="4" customFormat="1" ht="47.25" x14ac:dyDescent="0.25">
      <c r="A152" s="8" t="s">
        <v>308</v>
      </c>
      <c r="B152" s="9" t="s">
        <v>309</v>
      </c>
      <c r="C152" s="9" t="s">
        <v>62</v>
      </c>
      <c r="D152" s="11">
        <v>1</v>
      </c>
      <c r="E152" s="11">
        <v>4000</v>
      </c>
      <c r="F152" s="11">
        <f t="shared" si="3"/>
        <v>4000</v>
      </c>
    </row>
    <row r="153" spans="1:6" s="4" customFormat="1" ht="63" x14ac:dyDescent="0.25">
      <c r="A153" s="8" t="s">
        <v>310</v>
      </c>
      <c r="B153" s="9" t="s">
        <v>311</v>
      </c>
      <c r="C153" s="9" t="s">
        <v>62</v>
      </c>
      <c r="D153" s="11">
        <v>1</v>
      </c>
      <c r="E153" s="11">
        <v>4000</v>
      </c>
      <c r="F153" s="11">
        <f t="shared" si="3"/>
        <v>4000</v>
      </c>
    </row>
    <row r="154" spans="1:6" s="4" customFormat="1" ht="31.5" x14ac:dyDescent="0.25">
      <c r="A154" s="8" t="s">
        <v>312</v>
      </c>
      <c r="B154" s="9" t="s">
        <v>313</v>
      </c>
      <c r="C154" s="9" t="s">
        <v>62</v>
      </c>
      <c r="D154" s="11">
        <v>1</v>
      </c>
      <c r="E154" s="11">
        <v>300</v>
      </c>
      <c r="F154" s="11">
        <f t="shared" si="3"/>
        <v>300</v>
      </c>
    </row>
    <row r="155" spans="1:6" s="4" customFormat="1" ht="15.75" x14ac:dyDescent="0.25">
      <c r="A155" s="8" t="s">
        <v>314</v>
      </c>
      <c r="B155" s="9" t="s">
        <v>315</v>
      </c>
      <c r="C155" s="9" t="s">
        <v>16</v>
      </c>
      <c r="D155" s="11">
        <v>6</v>
      </c>
      <c r="E155" s="11">
        <v>250</v>
      </c>
      <c r="F155" s="11">
        <f t="shared" ref="F155:F217" si="4">D155*E155</f>
        <v>1500</v>
      </c>
    </row>
    <row r="156" spans="1:6" s="4" customFormat="1" ht="15.75" x14ac:dyDescent="0.25">
      <c r="A156" s="8" t="s">
        <v>316</v>
      </c>
      <c r="B156" s="9" t="s">
        <v>317</v>
      </c>
      <c r="C156" s="9" t="s">
        <v>62</v>
      </c>
      <c r="D156" s="11">
        <v>1</v>
      </c>
      <c r="E156" s="11">
        <v>3000</v>
      </c>
      <c r="F156" s="11">
        <f t="shared" si="4"/>
        <v>3000</v>
      </c>
    </row>
    <row r="157" spans="1:6" s="4" customFormat="1" ht="15.75" x14ac:dyDescent="0.25">
      <c r="A157" s="8" t="s">
        <v>318</v>
      </c>
      <c r="B157" s="9" t="s">
        <v>319</v>
      </c>
      <c r="C157" s="9" t="s">
        <v>16</v>
      </c>
      <c r="D157" s="11">
        <v>3</v>
      </c>
      <c r="E157" s="11">
        <v>300</v>
      </c>
      <c r="F157" s="11">
        <f t="shared" si="4"/>
        <v>900</v>
      </c>
    </row>
    <row r="158" spans="1:6" s="4" customFormat="1" ht="15.75" x14ac:dyDescent="0.25">
      <c r="A158" s="8" t="s">
        <v>320</v>
      </c>
      <c r="B158" s="9" t="s">
        <v>321</v>
      </c>
      <c r="C158" s="9"/>
      <c r="D158" s="11"/>
      <c r="E158" s="11"/>
      <c r="F158" s="11"/>
    </row>
    <row r="159" spans="1:6" s="4" customFormat="1" ht="15.75" x14ac:dyDescent="0.25">
      <c r="A159" s="8" t="s">
        <v>322</v>
      </c>
      <c r="B159" s="9" t="s">
        <v>323</v>
      </c>
      <c r="C159" s="9" t="s">
        <v>21</v>
      </c>
      <c r="D159" s="11"/>
      <c r="E159" s="11"/>
      <c r="F159" s="11"/>
    </row>
    <row r="160" spans="1:6" s="4" customFormat="1" ht="63" x14ac:dyDescent="0.25">
      <c r="A160" s="8" t="s">
        <v>324</v>
      </c>
      <c r="B160" s="9" t="s">
        <v>325</v>
      </c>
      <c r="C160" s="9" t="s">
        <v>326</v>
      </c>
      <c r="D160" s="11">
        <v>10</v>
      </c>
      <c r="E160" s="11">
        <v>130</v>
      </c>
      <c r="F160" s="11">
        <f t="shared" si="4"/>
        <v>1300</v>
      </c>
    </row>
    <row r="161" spans="1:6" s="4" customFormat="1" ht="78.75" x14ac:dyDescent="0.25">
      <c r="A161" s="8" t="s">
        <v>327</v>
      </c>
      <c r="B161" s="9" t="s">
        <v>328</v>
      </c>
      <c r="C161" s="9" t="s">
        <v>326</v>
      </c>
      <c r="D161" s="11">
        <v>5</v>
      </c>
      <c r="E161" s="11">
        <v>180</v>
      </c>
      <c r="F161" s="11">
        <f t="shared" si="4"/>
        <v>900</v>
      </c>
    </row>
    <row r="162" spans="1:6" s="4" customFormat="1" ht="31.5" x14ac:dyDescent="0.25">
      <c r="A162" s="8" t="s">
        <v>329</v>
      </c>
      <c r="B162" s="9" t="s">
        <v>330</v>
      </c>
      <c r="C162" s="9" t="s">
        <v>326</v>
      </c>
      <c r="D162" s="11">
        <v>1</v>
      </c>
      <c r="E162" s="11">
        <v>180</v>
      </c>
      <c r="F162" s="11">
        <f t="shared" si="4"/>
        <v>180</v>
      </c>
    </row>
    <row r="163" spans="1:6" s="4" customFormat="1" ht="78.75" x14ac:dyDescent="0.25">
      <c r="A163" s="8" t="s">
        <v>331</v>
      </c>
      <c r="B163" s="9" t="s">
        <v>332</v>
      </c>
      <c r="C163" s="9" t="s">
        <v>32</v>
      </c>
      <c r="D163" s="11">
        <v>1800</v>
      </c>
      <c r="E163" s="11">
        <v>63</v>
      </c>
      <c r="F163" s="11">
        <f t="shared" si="4"/>
        <v>113400</v>
      </c>
    </row>
    <row r="164" spans="1:6" s="4" customFormat="1" ht="15.75" x14ac:dyDescent="0.25">
      <c r="A164" s="8" t="s">
        <v>333</v>
      </c>
      <c r="B164" s="9" t="s">
        <v>334</v>
      </c>
      <c r="C164" s="9" t="s">
        <v>32</v>
      </c>
      <c r="D164" s="11">
        <v>300</v>
      </c>
      <c r="E164" s="11">
        <v>11</v>
      </c>
      <c r="F164" s="11">
        <f t="shared" si="4"/>
        <v>3300</v>
      </c>
    </row>
    <row r="165" spans="1:6" s="4" customFormat="1" ht="15.75" x14ac:dyDescent="0.25">
      <c r="A165" s="8" t="s">
        <v>335</v>
      </c>
      <c r="B165" s="9" t="s">
        <v>336</v>
      </c>
      <c r="C165" s="9" t="s">
        <v>32</v>
      </c>
      <c r="D165" s="11">
        <v>50</v>
      </c>
      <c r="E165" s="11">
        <v>60</v>
      </c>
      <c r="F165" s="11">
        <f t="shared" si="4"/>
        <v>3000</v>
      </c>
    </row>
    <row r="166" spans="1:6" s="4" customFormat="1" ht="31.5" x14ac:dyDescent="0.25">
      <c r="A166" s="8" t="s">
        <v>337</v>
      </c>
      <c r="B166" s="9" t="s">
        <v>338</v>
      </c>
      <c r="C166" s="9" t="s">
        <v>32</v>
      </c>
      <c r="D166" s="11">
        <v>800</v>
      </c>
      <c r="E166" s="11">
        <v>40</v>
      </c>
      <c r="F166" s="11">
        <f t="shared" si="4"/>
        <v>32000</v>
      </c>
    </row>
    <row r="167" spans="1:6" s="4" customFormat="1" ht="31.5" x14ac:dyDescent="0.25">
      <c r="A167" s="8" t="s">
        <v>339</v>
      </c>
      <c r="B167" s="9" t="s">
        <v>340</v>
      </c>
      <c r="C167" s="9" t="s">
        <v>32</v>
      </c>
      <c r="D167" s="11">
        <v>500</v>
      </c>
      <c r="E167" s="11">
        <v>53</v>
      </c>
      <c r="F167" s="11">
        <f t="shared" si="4"/>
        <v>26500</v>
      </c>
    </row>
    <row r="168" spans="1:6" s="4" customFormat="1" ht="31.5" x14ac:dyDescent="0.25">
      <c r="A168" s="8" t="s">
        <v>341</v>
      </c>
      <c r="B168" s="9" t="s">
        <v>342</v>
      </c>
      <c r="C168" s="9" t="s">
        <v>32</v>
      </c>
      <c r="D168" s="11">
        <v>2500</v>
      </c>
      <c r="E168" s="11">
        <v>16</v>
      </c>
      <c r="F168" s="11">
        <f t="shared" si="4"/>
        <v>40000</v>
      </c>
    </row>
    <row r="169" spans="1:6" s="4" customFormat="1" ht="15.75" x14ac:dyDescent="0.25">
      <c r="A169" s="8" t="s">
        <v>343</v>
      </c>
      <c r="B169" s="9" t="s">
        <v>344</v>
      </c>
      <c r="C169" s="9" t="s">
        <v>32</v>
      </c>
      <c r="D169" s="11">
        <v>1200</v>
      </c>
      <c r="E169" s="11">
        <v>72</v>
      </c>
      <c r="F169" s="11">
        <f t="shared" si="4"/>
        <v>86400</v>
      </c>
    </row>
    <row r="170" spans="1:6" s="4" customFormat="1" ht="15.75" x14ac:dyDescent="0.25">
      <c r="A170" s="8" t="s">
        <v>345</v>
      </c>
      <c r="B170" s="9" t="s">
        <v>346</v>
      </c>
      <c r="C170" s="9" t="s">
        <v>32</v>
      </c>
      <c r="D170" s="11">
        <v>80</v>
      </c>
      <c r="E170" s="11">
        <v>10</v>
      </c>
      <c r="F170" s="11">
        <f t="shared" si="4"/>
        <v>800</v>
      </c>
    </row>
    <row r="171" spans="1:6" s="4" customFormat="1" ht="31.5" x14ac:dyDescent="0.25">
      <c r="A171" s="8" t="s">
        <v>347</v>
      </c>
      <c r="B171" s="9" t="s">
        <v>348</v>
      </c>
      <c r="C171" s="9" t="s">
        <v>85</v>
      </c>
      <c r="D171" s="11">
        <v>50</v>
      </c>
      <c r="E171" s="11">
        <v>1450</v>
      </c>
      <c r="F171" s="11">
        <f t="shared" si="4"/>
        <v>72500</v>
      </c>
    </row>
    <row r="172" spans="1:6" s="4" customFormat="1" ht="31.5" x14ac:dyDescent="0.25">
      <c r="A172" s="8" t="s">
        <v>349</v>
      </c>
      <c r="B172" s="9" t="s">
        <v>350</v>
      </c>
      <c r="C172" s="9" t="s">
        <v>85</v>
      </c>
      <c r="D172" s="11">
        <v>25</v>
      </c>
      <c r="E172" s="11">
        <v>1800</v>
      </c>
      <c r="F172" s="11">
        <f t="shared" si="4"/>
        <v>45000</v>
      </c>
    </row>
    <row r="173" spans="1:6" s="4" customFormat="1" ht="15.75" x14ac:dyDescent="0.25">
      <c r="A173" s="8" t="s">
        <v>351</v>
      </c>
      <c r="B173" s="9" t="s">
        <v>352</v>
      </c>
      <c r="C173" s="9" t="s">
        <v>85</v>
      </c>
      <c r="D173" s="11">
        <v>50</v>
      </c>
      <c r="E173" s="11">
        <v>370</v>
      </c>
      <c r="F173" s="11">
        <f t="shared" si="4"/>
        <v>18500</v>
      </c>
    </row>
    <row r="174" spans="1:6" s="4" customFormat="1" ht="31.5" x14ac:dyDescent="0.25">
      <c r="A174" s="8" t="s">
        <v>353</v>
      </c>
      <c r="B174" s="9" t="s">
        <v>354</v>
      </c>
      <c r="C174" s="9" t="s">
        <v>85</v>
      </c>
      <c r="D174" s="11">
        <v>1</v>
      </c>
      <c r="E174" s="11">
        <v>1140</v>
      </c>
      <c r="F174" s="11">
        <f t="shared" si="4"/>
        <v>1140</v>
      </c>
    </row>
    <row r="175" spans="1:6" s="4" customFormat="1" ht="15.75" x14ac:dyDescent="0.25">
      <c r="A175" s="8" t="s">
        <v>355</v>
      </c>
      <c r="B175" s="9" t="s">
        <v>356</v>
      </c>
      <c r="C175" s="9" t="s">
        <v>32</v>
      </c>
      <c r="D175" s="11">
        <v>40</v>
      </c>
      <c r="E175" s="11">
        <v>20</v>
      </c>
      <c r="F175" s="11">
        <f t="shared" si="4"/>
        <v>800</v>
      </c>
    </row>
    <row r="176" spans="1:6" s="4" customFormat="1" ht="31.5" x14ac:dyDescent="0.25">
      <c r="A176" s="8" t="s">
        <v>357</v>
      </c>
      <c r="B176" s="9" t="s">
        <v>358</v>
      </c>
      <c r="C176" s="9" t="s">
        <v>32</v>
      </c>
      <c r="D176" s="11">
        <v>1800</v>
      </c>
      <c r="E176" s="11">
        <v>30</v>
      </c>
      <c r="F176" s="11">
        <f t="shared" si="4"/>
        <v>54000</v>
      </c>
    </row>
    <row r="177" spans="1:6" s="4" customFormat="1" ht="15.75" x14ac:dyDescent="0.25">
      <c r="A177" s="8" t="s">
        <v>359</v>
      </c>
      <c r="B177" s="9" t="s">
        <v>360</v>
      </c>
      <c r="C177" s="9" t="s">
        <v>32</v>
      </c>
      <c r="D177" s="11">
        <v>30</v>
      </c>
      <c r="E177" s="11">
        <v>30</v>
      </c>
      <c r="F177" s="11">
        <f t="shared" si="4"/>
        <v>900</v>
      </c>
    </row>
    <row r="178" spans="1:6" s="4" customFormat="1" ht="15.75" x14ac:dyDescent="0.25">
      <c r="A178" s="8" t="s">
        <v>361</v>
      </c>
      <c r="B178" s="9" t="s">
        <v>362</v>
      </c>
      <c r="C178" s="9" t="s">
        <v>32</v>
      </c>
      <c r="D178" s="11">
        <v>60</v>
      </c>
      <c r="E178" s="11">
        <v>55</v>
      </c>
      <c r="F178" s="11">
        <f t="shared" si="4"/>
        <v>3300</v>
      </c>
    </row>
    <row r="179" spans="1:6" s="4" customFormat="1" ht="15.75" x14ac:dyDescent="0.25">
      <c r="A179" s="8" t="s">
        <v>363</v>
      </c>
      <c r="B179" s="9" t="s">
        <v>364</v>
      </c>
      <c r="C179" s="9" t="s">
        <v>32</v>
      </c>
      <c r="D179" s="11">
        <v>60</v>
      </c>
      <c r="E179" s="11">
        <v>65</v>
      </c>
      <c r="F179" s="11">
        <f t="shared" si="4"/>
        <v>3900</v>
      </c>
    </row>
    <row r="180" spans="1:6" s="4" customFormat="1" ht="31.5" x14ac:dyDescent="0.25">
      <c r="A180" s="8" t="s">
        <v>365</v>
      </c>
      <c r="B180" s="9" t="s">
        <v>366</v>
      </c>
      <c r="C180" s="9" t="s">
        <v>32</v>
      </c>
      <c r="D180" s="11">
        <v>100</v>
      </c>
      <c r="E180" s="11">
        <v>34</v>
      </c>
      <c r="F180" s="11">
        <f t="shared" si="4"/>
        <v>3400</v>
      </c>
    </row>
    <row r="181" spans="1:6" s="4" customFormat="1" ht="15.75" x14ac:dyDescent="0.25">
      <c r="A181" s="8" t="s">
        <v>367</v>
      </c>
      <c r="B181" s="9" t="s">
        <v>368</v>
      </c>
      <c r="C181" s="9" t="s">
        <v>32</v>
      </c>
      <c r="D181" s="11">
        <v>1800</v>
      </c>
      <c r="E181" s="11">
        <v>66</v>
      </c>
      <c r="F181" s="11">
        <f t="shared" si="4"/>
        <v>118800</v>
      </c>
    </row>
    <row r="182" spans="1:6" s="4" customFormat="1" ht="15.75" x14ac:dyDescent="0.25">
      <c r="A182" s="8" t="s">
        <v>369</v>
      </c>
      <c r="B182" s="9" t="s">
        <v>370</v>
      </c>
      <c r="C182" s="9" t="s">
        <v>32</v>
      </c>
      <c r="D182" s="11">
        <v>30</v>
      </c>
      <c r="E182" s="11">
        <v>75</v>
      </c>
      <c r="F182" s="11">
        <f t="shared" si="4"/>
        <v>2250</v>
      </c>
    </row>
    <row r="183" spans="1:6" s="4" customFormat="1" ht="47.25" x14ac:dyDescent="0.25">
      <c r="A183" s="8" t="s">
        <v>371</v>
      </c>
      <c r="B183" s="9" t="s">
        <v>372</v>
      </c>
      <c r="C183" s="9" t="s">
        <v>32</v>
      </c>
      <c r="D183" s="11">
        <v>1500</v>
      </c>
      <c r="E183" s="11">
        <v>110</v>
      </c>
      <c r="F183" s="11">
        <f t="shared" si="4"/>
        <v>165000</v>
      </c>
    </row>
    <row r="184" spans="1:6" s="4" customFormat="1" ht="63" x14ac:dyDescent="0.25">
      <c r="A184" s="8" t="s">
        <v>373</v>
      </c>
      <c r="B184" s="9" t="s">
        <v>374</v>
      </c>
      <c r="C184" s="9" t="s">
        <v>21</v>
      </c>
      <c r="D184" s="11"/>
      <c r="E184" s="11"/>
      <c r="F184" s="11"/>
    </row>
    <row r="185" spans="1:6" s="4" customFormat="1" ht="31.5" x14ac:dyDescent="0.25">
      <c r="A185" s="8" t="s">
        <v>375</v>
      </c>
      <c r="B185" s="9" t="s">
        <v>376</v>
      </c>
      <c r="C185" s="9" t="s">
        <v>85</v>
      </c>
      <c r="D185" s="11">
        <v>4</v>
      </c>
      <c r="E185" s="11">
        <v>799</v>
      </c>
      <c r="F185" s="11">
        <f t="shared" si="4"/>
        <v>3196</v>
      </c>
    </row>
    <row r="186" spans="1:6" s="4" customFormat="1" ht="31.5" x14ac:dyDescent="0.25">
      <c r="A186" s="8" t="s">
        <v>377</v>
      </c>
      <c r="B186" s="9" t="s">
        <v>378</v>
      </c>
      <c r="C186" s="9" t="s">
        <v>62</v>
      </c>
      <c r="D186" s="11">
        <v>18</v>
      </c>
      <c r="E186" s="11">
        <v>290</v>
      </c>
      <c r="F186" s="11">
        <f t="shared" si="4"/>
        <v>5220</v>
      </c>
    </row>
    <row r="187" spans="1:6" s="4" customFormat="1" ht="31.5" x14ac:dyDescent="0.25">
      <c r="A187" s="8" t="s">
        <v>379</v>
      </c>
      <c r="B187" s="9" t="s">
        <v>380</v>
      </c>
      <c r="C187" s="9" t="s">
        <v>326</v>
      </c>
      <c r="D187" s="11">
        <v>1</v>
      </c>
      <c r="E187" s="11">
        <v>500</v>
      </c>
      <c r="F187" s="11">
        <f t="shared" si="4"/>
        <v>500</v>
      </c>
    </row>
    <row r="188" spans="1:6" s="4" customFormat="1" ht="31.5" x14ac:dyDescent="0.25">
      <c r="A188" s="8" t="s">
        <v>381</v>
      </c>
      <c r="B188" s="9" t="s">
        <v>382</v>
      </c>
      <c r="C188" s="9" t="s">
        <v>32</v>
      </c>
      <c r="D188" s="11">
        <v>100</v>
      </c>
      <c r="E188" s="11">
        <v>6</v>
      </c>
      <c r="F188" s="11">
        <f t="shared" si="4"/>
        <v>600</v>
      </c>
    </row>
    <row r="189" spans="1:6" s="4" customFormat="1" ht="15.75" x14ac:dyDescent="0.25">
      <c r="A189" s="8" t="s">
        <v>383</v>
      </c>
      <c r="B189" s="9" t="s">
        <v>384</v>
      </c>
      <c r="C189" s="9" t="s">
        <v>62</v>
      </c>
      <c r="D189" s="11">
        <v>9</v>
      </c>
      <c r="E189" s="11">
        <v>200</v>
      </c>
      <c r="F189" s="11">
        <f t="shared" si="4"/>
        <v>1800</v>
      </c>
    </row>
    <row r="190" spans="1:6" s="4" customFormat="1" ht="15.75" x14ac:dyDescent="0.25">
      <c r="A190" s="8" t="s">
        <v>385</v>
      </c>
      <c r="B190" s="9" t="s">
        <v>386</v>
      </c>
      <c r="C190" s="9" t="s">
        <v>32</v>
      </c>
      <c r="D190" s="11">
        <v>50</v>
      </c>
      <c r="E190" s="11">
        <v>7</v>
      </c>
      <c r="F190" s="11">
        <f t="shared" si="4"/>
        <v>350</v>
      </c>
    </row>
    <row r="191" spans="1:6" s="4" customFormat="1" ht="15.75" x14ac:dyDescent="0.25">
      <c r="A191" s="8" t="s">
        <v>387</v>
      </c>
      <c r="B191" s="9" t="s">
        <v>388</v>
      </c>
      <c r="C191" s="9" t="s">
        <v>32</v>
      </c>
      <c r="D191" s="11">
        <v>30</v>
      </c>
      <c r="E191" s="11">
        <v>10</v>
      </c>
      <c r="F191" s="11">
        <f t="shared" si="4"/>
        <v>300</v>
      </c>
    </row>
    <row r="192" spans="1:6" s="4" customFormat="1" ht="31.5" x14ac:dyDescent="0.25">
      <c r="A192" s="8" t="s">
        <v>389</v>
      </c>
      <c r="B192" s="9" t="s">
        <v>390</v>
      </c>
      <c r="C192" s="9" t="s">
        <v>85</v>
      </c>
      <c r="D192" s="11">
        <v>6</v>
      </c>
      <c r="E192" s="11">
        <v>800</v>
      </c>
      <c r="F192" s="11">
        <f t="shared" si="4"/>
        <v>4800</v>
      </c>
    </row>
    <row r="193" spans="1:6" s="4" customFormat="1" ht="31.5" x14ac:dyDescent="0.25">
      <c r="A193" s="8" t="s">
        <v>391</v>
      </c>
      <c r="B193" s="9" t="s">
        <v>392</v>
      </c>
      <c r="C193" s="9" t="s">
        <v>41</v>
      </c>
      <c r="D193" s="11">
        <v>100</v>
      </c>
      <c r="E193" s="11">
        <v>110</v>
      </c>
      <c r="F193" s="11">
        <f t="shared" si="4"/>
        <v>11000</v>
      </c>
    </row>
    <row r="194" spans="1:6" s="4" customFormat="1" ht="15.75" x14ac:dyDescent="0.25">
      <c r="A194" s="8" t="s">
        <v>393</v>
      </c>
      <c r="B194" s="9" t="s">
        <v>394</v>
      </c>
      <c r="C194" s="9" t="s">
        <v>41</v>
      </c>
      <c r="D194" s="11">
        <v>200</v>
      </c>
      <c r="E194" s="11">
        <v>760</v>
      </c>
      <c r="F194" s="11">
        <f t="shared" si="4"/>
        <v>152000</v>
      </c>
    </row>
    <row r="195" spans="1:6" s="4" customFormat="1" ht="31.5" x14ac:dyDescent="0.25">
      <c r="A195" s="8" t="s">
        <v>395</v>
      </c>
      <c r="B195" s="9" t="s">
        <v>396</v>
      </c>
      <c r="C195" s="9" t="s">
        <v>85</v>
      </c>
      <c r="D195" s="11">
        <v>10</v>
      </c>
      <c r="E195" s="11">
        <v>630</v>
      </c>
      <c r="F195" s="11">
        <f t="shared" si="4"/>
        <v>6300</v>
      </c>
    </row>
    <row r="196" spans="1:6" s="4" customFormat="1" ht="63" x14ac:dyDescent="0.25">
      <c r="A196" s="8" t="s">
        <v>397</v>
      </c>
      <c r="B196" s="9" t="s">
        <v>398</v>
      </c>
      <c r="C196" s="9" t="s">
        <v>32</v>
      </c>
      <c r="D196" s="11">
        <v>200</v>
      </c>
      <c r="E196" s="11">
        <v>100</v>
      </c>
      <c r="F196" s="11">
        <f t="shared" si="4"/>
        <v>20000</v>
      </c>
    </row>
    <row r="197" spans="1:6" s="4" customFormat="1" ht="63" x14ac:dyDescent="0.25">
      <c r="A197" s="8" t="s">
        <v>399</v>
      </c>
      <c r="B197" s="9" t="s">
        <v>400</v>
      </c>
      <c r="C197" s="9" t="s">
        <v>32</v>
      </c>
      <c r="D197" s="11">
        <v>100</v>
      </c>
      <c r="E197" s="11">
        <v>110</v>
      </c>
      <c r="F197" s="11">
        <f t="shared" si="4"/>
        <v>11000</v>
      </c>
    </row>
    <row r="198" spans="1:6" s="4" customFormat="1" ht="47.25" x14ac:dyDescent="0.25">
      <c r="A198" s="8" t="s">
        <v>401</v>
      </c>
      <c r="B198" s="9" t="s">
        <v>402</v>
      </c>
      <c r="C198" s="9" t="s">
        <v>85</v>
      </c>
      <c r="D198" s="11">
        <v>1</v>
      </c>
      <c r="E198" s="11">
        <v>1000</v>
      </c>
      <c r="F198" s="11">
        <f t="shared" si="4"/>
        <v>1000</v>
      </c>
    </row>
    <row r="199" spans="1:6" s="4" customFormat="1" ht="31.5" x14ac:dyDescent="0.25">
      <c r="A199" s="8" t="s">
        <v>403</v>
      </c>
      <c r="B199" s="9" t="s">
        <v>404</v>
      </c>
      <c r="C199" s="9" t="s">
        <v>32</v>
      </c>
      <c r="D199" s="11">
        <v>10</v>
      </c>
      <c r="E199" s="11">
        <v>80</v>
      </c>
      <c r="F199" s="11">
        <f t="shared" si="4"/>
        <v>800</v>
      </c>
    </row>
    <row r="200" spans="1:6" s="4" customFormat="1" ht="15.75" x14ac:dyDescent="0.25">
      <c r="A200" s="8" t="s">
        <v>405</v>
      </c>
      <c r="B200" s="9" t="s">
        <v>406</v>
      </c>
      <c r="C200" s="9" t="s">
        <v>32</v>
      </c>
      <c r="D200" s="11">
        <v>10</v>
      </c>
      <c r="E200" s="11">
        <v>90</v>
      </c>
      <c r="F200" s="11">
        <f t="shared" si="4"/>
        <v>900</v>
      </c>
    </row>
    <row r="201" spans="1:6" s="4" customFormat="1" ht="47.25" x14ac:dyDescent="0.25">
      <c r="A201" s="8" t="s">
        <v>407</v>
      </c>
      <c r="B201" s="9" t="s">
        <v>408</v>
      </c>
      <c r="C201" s="9" t="s">
        <v>85</v>
      </c>
      <c r="D201" s="11">
        <v>1</v>
      </c>
      <c r="E201" s="11">
        <v>10000</v>
      </c>
      <c r="F201" s="11">
        <f t="shared" si="4"/>
        <v>10000</v>
      </c>
    </row>
    <row r="202" spans="1:6" s="4" customFormat="1" ht="31.5" x14ac:dyDescent="0.25">
      <c r="A202" s="8" t="s">
        <v>409</v>
      </c>
      <c r="B202" s="9" t="s">
        <v>410</v>
      </c>
      <c r="C202" s="9" t="s">
        <v>85</v>
      </c>
      <c r="D202" s="11">
        <v>1</v>
      </c>
      <c r="E202" s="11">
        <v>215130</v>
      </c>
      <c r="F202" s="11">
        <f t="shared" si="4"/>
        <v>215130</v>
      </c>
    </row>
    <row r="203" spans="1:6" s="4" customFormat="1" ht="31.5" x14ac:dyDescent="0.25">
      <c r="A203" s="8" t="s">
        <v>411</v>
      </c>
      <c r="B203" s="9" t="s">
        <v>412</v>
      </c>
      <c r="C203" s="9" t="s">
        <v>85</v>
      </c>
      <c r="D203" s="11">
        <v>9</v>
      </c>
      <c r="E203" s="11">
        <v>2540</v>
      </c>
      <c r="F203" s="11">
        <f t="shared" si="4"/>
        <v>22860</v>
      </c>
    </row>
    <row r="204" spans="1:6" s="4" customFormat="1" ht="31.5" x14ac:dyDescent="0.25">
      <c r="A204" s="8" t="s">
        <v>413</v>
      </c>
      <c r="B204" s="9" t="s">
        <v>414</v>
      </c>
      <c r="C204" s="9" t="s">
        <v>32</v>
      </c>
      <c r="D204" s="11">
        <v>20</v>
      </c>
      <c r="E204" s="11">
        <v>25</v>
      </c>
      <c r="F204" s="11">
        <f t="shared" si="4"/>
        <v>500</v>
      </c>
    </row>
    <row r="205" spans="1:6" s="4" customFormat="1" ht="15.75" x14ac:dyDescent="0.25">
      <c r="A205" s="8" t="s">
        <v>415</v>
      </c>
      <c r="B205" s="9" t="s">
        <v>416</v>
      </c>
      <c r="C205" s="9" t="s">
        <v>32</v>
      </c>
      <c r="D205" s="11">
        <v>10</v>
      </c>
      <c r="E205" s="11">
        <v>35</v>
      </c>
      <c r="F205" s="11">
        <f t="shared" si="4"/>
        <v>350</v>
      </c>
    </row>
    <row r="206" spans="1:6" s="4" customFormat="1" ht="15.75" x14ac:dyDescent="0.25">
      <c r="A206" s="8" t="s">
        <v>417</v>
      </c>
      <c r="B206" s="9" t="s">
        <v>418</v>
      </c>
      <c r="C206" s="9" t="s">
        <v>62</v>
      </c>
      <c r="D206" s="11">
        <v>1</v>
      </c>
      <c r="E206" s="11">
        <v>350</v>
      </c>
      <c r="F206" s="11">
        <f t="shared" si="4"/>
        <v>350</v>
      </c>
    </row>
    <row r="207" spans="1:6" s="4" customFormat="1" ht="63" x14ac:dyDescent="0.25">
      <c r="A207" s="8" t="s">
        <v>419</v>
      </c>
      <c r="B207" s="9" t="s">
        <v>420</v>
      </c>
      <c r="C207" s="9" t="s">
        <v>85</v>
      </c>
      <c r="D207" s="11">
        <v>1</v>
      </c>
      <c r="E207" s="11">
        <v>3000</v>
      </c>
      <c r="F207" s="11">
        <f t="shared" si="4"/>
        <v>3000</v>
      </c>
    </row>
    <row r="208" spans="1:6" s="4" customFormat="1" ht="31.5" x14ac:dyDescent="0.25">
      <c r="A208" s="8" t="s">
        <v>421</v>
      </c>
      <c r="B208" s="9" t="s">
        <v>422</v>
      </c>
      <c r="C208" s="9" t="s">
        <v>32</v>
      </c>
      <c r="D208" s="11">
        <v>450</v>
      </c>
      <c r="E208" s="11">
        <v>120</v>
      </c>
      <c r="F208" s="11">
        <f t="shared" si="4"/>
        <v>54000</v>
      </c>
    </row>
    <row r="209" spans="1:6" s="4" customFormat="1" ht="31.5" x14ac:dyDescent="0.25">
      <c r="A209" s="8" t="s">
        <v>423</v>
      </c>
      <c r="B209" s="9" t="s">
        <v>424</v>
      </c>
      <c r="C209" s="9" t="s">
        <v>62</v>
      </c>
      <c r="D209" s="11">
        <v>1</v>
      </c>
      <c r="E209" s="11">
        <v>800</v>
      </c>
      <c r="F209" s="11">
        <f t="shared" si="4"/>
        <v>800</v>
      </c>
    </row>
    <row r="210" spans="1:6" s="4" customFormat="1" ht="15.75" x14ac:dyDescent="0.25">
      <c r="A210" s="8" t="s">
        <v>425</v>
      </c>
      <c r="B210" s="9" t="s">
        <v>426</v>
      </c>
      <c r="C210" s="9" t="s">
        <v>32</v>
      </c>
      <c r="D210" s="11">
        <v>80</v>
      </c>
      <c r="E210" s="11">
        <v>150</v>
      </c>
      <c r="F210" s="11">
        <f t="shared" si="4"/>
        <v>12000</v>
      </c>
    </row>
    <row r="211" spans="1:6" s="4" customFormat="1" ht="47.25" x14ac:dyDescent="0.25">
      <c r="A211" s="8" t="s">
        <v>427</v>
      </c>
      <c r="B211" s="9" t="s">
        <v>428</v>
      </c>
      <c r="C211" s="9" t="s">
        <v>32</v>
      </c>
      <c r="D211" s="11">
        <v>10</v>
      </c>
      <c r="E211" s="11">
        <v>60</v>
      </c>
      <c r="F211" s="11">
        <f t="shared" si="4"/>
        <v>600</v>
      </c>
    </row>
    <row r="212" spans="1:6" s="4" customFormat="1" ht="15.75" x14ac:dyDescent="0.25">
      <c r="A212" s="8" t="s">
        <v>429</v>
      </c>
      <c r="B212" s="9" t="s">
        <v>430</v>
      </c>
      <c r="C212" s="9" t="s">
        <v>85</v>
      </c>
      <c r="D212" s="11">
        <v>10</v>
      </c>
      <c r="E212" s="11">
        <v>90</v>
      </c>
      <c r="F212" s="11">
        <f t="shared" si="4"/>
        <v>900</v>
      </c>
    </row>
    <row r="213" spans="1:6" s="4" customFormat="1" ht="47.25" x14ac:dyDescent="0.25">
      <c r="A213" s="8" t="s">
        <v>431</v>
      </c>
      <c r="B213" s="9" t="s">
        <v>432</v>
      </c>
      <c r="C213" s="9" t="s">
        <v>21</v>
      </c>
      <c r="D213" s="11"/>
      <c r="E213" s="11"/>
      <c r="F213" s="11"/>
    </row>
    <row r="214" spans="1:6" s="4" customFormat="1" ht="15.75" x14ac:dyDescent="0.25">
      <c r="A214" s="8" t="s">
        <v>433</v>
      </c>
      <c r="B214" s="9" t="s">
        <v>434</v>
      </c>
      <c r="C214" s="9" t="s">
        <v>62</v>
      </c>
      <c r="D214" s="11">
        <v>6</v>
      </c>
      <c r="E214" s="11">
        <v>280</v>
      </c>
      <c r="F214" s="11">
        <f t="shared" si="4"/>
        <v>1680</v>
      </c>
    </row>
    <row r="215" spans="1:6" s="4" customFormat="1" ht="15.75" x14ac:dyDescent="0.25">
      <c r="A215" s="8" t="s">
        <v>435</v>
      </c>
      <c r="B215" s="9" t="s">
        <v>436</v>
      </c>
      <c r="C215" s="9" t="s">
        <v>62</v>
      </c>
      <c r="D215" s="11">
        <v>7</v>
      </c>
      <c r="E215" s="11">
        <v>400</v>
      </c>
      <c r="F215" s="11">
        <f t="shared" si="4"/>
        <v>2800</v>
      </c>
    </row>
    <row r="216" spans="1:6" s="4" customFormat="1" ht="15.75" x14ac:dyDescent="0.25">
      <c r="A216" s="8" t="s">
        <v>437</v>
      </c>
      <c r="B216" s="9" t="s">
        <v>438</v>
      </c>
      <c r="C216" s="9" t="s">
        <v>62</v>
      </c>
      <c r="D216" s="11">
        <v>5</v>
      </c>
      <c r="E216" s="11">
        <v>600</v>
      </c>
      <c r="F216" s="11">
        <f t="shared" si="4"/>
        <v>3000</v>
      </c>
    </row>
    <row r="217" spans="1:6" s="4" customFormat="1" ht="31.5" x14ac:dyDescent="0.25">
      <c r="A217" s="8" t="s">
        <v>439</v>
      </c>
      <c r="B217" s="9" t="s">
        <v>440</v>
      </c>
      <c r="C217" s="9" t="s">
        <v>62</v>
      </c>
      <c r="D217" s="11">
        <v>4</v>
      </c>
      <c r="E217" s="11">
        <v>300</v>
      </c>
      <c r="F217" s="11">
        <f t="shared" si="4"/>
        <v>1200</v>
      </c>
    </row>
    <row r="218" spans="1:6" s="4" customFormat="1" ht="15.75" x14ac:dyDescent="0.25">
      <c r="A218" s="8" t="s">
        <v>441</v>
      </c>
      <c r="B218" s="9" t="s">
        <v>442</v>
      </c>
      <c r="C218" s="9"/>
      <c r="D218" s="11"/>
      <c r="E218" s="11"/>
      <c r="F218" s="11"/>
    </row>
    <row r="219" spans="1:6" s="4" customFormat="1" ht="63" x14ac:dyDescent="0.25">
      <c r="A219" s="8" t="s">
        <v>443</v>
      </c>
      <c r="B219" s="9" t="s">
        <v>444</v>
      </c>
      <c r="C219" s="9" t="s">
        <v>21</v>
      </c>
      <c r="D219" s="11"/>
      <c r="E219" s="11"/>
      <c r="F219" s="11"/>
    </row>
    <row r="220" spans="1:6" s="4" customFormat="1" ht="31.5" x14ac:dyDescent="0.25">
      <c r="A220" s="8" t="s">
        <v>445</v>
      </c>
      <c r="B220" s="9" t="s">
        <v>446</v>
      </c>
      <c r="C220" s="9" t="s">
        <v>21</v>
      </c>
      <c r="D220" s="11"/>
      <c r="E220" s="11"/>
      <c r="F220" s="11"/>
    </row>
    <row r="221" spans="1:6" s="4" customFormat="1" ht="31.5" x14ac:dyDescent="0.25">
      <c r="A221" s="8" t="s">
        <v>447</v>
      </c>
      <c r="B221" s="9" t="s">
        <v>448</v>
      </c>
      <c r="C221" s="9" t="s">
        <v>21</v>
      </c>
      <c r="D221" s="11"/>
      <c r="E221" s="11"/>
      <c r="F221" s="11"/>
    </row>
    <row r="222" spans="1:6" s="4" customFormat="1" ht="63" x14ac:dyDescent="0.25">
      <c r="A222" s="8" t="s">
        <v>449</v>
      </c>
      <c r="B222" s="9" t="s">
        <v>450</v>
      </c>
      <c r="C222" s="9" t="s">
        <v>21</v>
      </c>
      <c r="D222" s="11"/>
      <c r="E222" s="11"/>
      <c r="F222" s="11"/>
    </row>
    <row r="223" spans="1:6" s="4" customFormat="1" ht="15.75" x14ac:dyDescent="0.25">
      <c r="A223" s="8" t="s">
        <v>451</v>
      </c>
      <c r="B223" s="9" t="s">
        <v>452</v>
      </c>
      <c r="C223" s="9" t="s">
        <v>85</v>
      </c>
      <c r="D223" s="11">
        <v>75</v>
      </c>
      <c r="E223" s="11">
        <v>910</v>
      </c>
      <c r="F223" s="11">
        <f t="shared" ref="F223:F283" si="5">D223*E223</f>
        <v>68250</v>
      </c>
    </row>
    <row r="224" spans="1:6" s="4" customFormat="1" ht="31.5" x14ac:dyDescent="0.25">
      <c r="A224" s="8" t="s">
        <v>453</v>
      </c>
      <c r="B224" s="9" t="s">
        <v>454</v>
      </c>
      <c r="C224" s="9" t="s">
        <v>85</v>
      </c>
      <c r="D224" s="11">
        <v>20</v>
      </c>
      <c r="E224" s="11">
        <v>40</v>
      </c>
      <c r="F224" s="11">
        <f t="shared" si="5"/>
        <v>800</v>
      </c>
    </row>
    <row r="225" spans="1:6" s="4" customFormat="1" ht="15.75" x14ac:dyDescent="0.25">
      <c r="A225" s="8" t="s">
        <v>455</v>
      </c>
      <c r="B225" s="9" t="s">
        <v>456</v>
      </c>
      <c r="C225" s="9" t="s">
        <v>85</v>
      </c>
      <c r="D225" s="11">
        <v>75</v>
      </c>
      <c r="E225" s="11">
        <v>250</v>
      </c>
      <c r="F225" s="11">
        <f t="shared" si="5"/>
        <v>18750</v>
      </c>
    </row>
    <row r="226" spans="1:6" s="4" customFormat="1" ht="15.75" x14ac:dyDescent="0.25">
      <c r="A226" s="8" t="s">
        <v>457</v>
      </c>
      <c r="B226" s="9" t="s">
        <v>458</v>
      </c>
      <c r="C226" s="9" t="s">
        <v>85</v>
      </c>
      <c r="D226" s="11">
        <v>1</v>
      </c>
      <c r="E226" s="11">
        <v>320</v>
      </c>
      <c r="F226" s="11">
        <f t="shared" si="5"/>
        <v>320</v>
      </c>
    </row>
    <row r="227" spans="1:6" s="4" customFormat="1" ht="63" x14ac:dyDescent="0.25">
      <c r="A227" s="8" t="s">
        <v>459</v>
      </c>
      <c r="B227" s="9" t="s">
        <v>460</v>
      </c>
      <c r="C227" s="9" t="s">
        <v>21</v>
      </c>
      <c r="D227" s="11"/>
      <c r="E227" s="11"/>
      <c r="F227" s="11"/>
    </row>
    <row r="228" spans="1:6" s="4" customFormat="1" ht="15.75" x14ac:dyDescent="0.25">
      <c r="A228" s="8" t="s">
        <v>461</v>
      </c>
      <c r="B228" s="9" t="s">
        <v>462</v>
      </c>
      <c r="C228" s="9" t="s">
        <v>85</v>
      </c>
      <c r="D228" s="11">
        <v>75</v>
      </c>
      <c r="E228" s="11">
        <v>3118</v>
      </c>
      <c r="F228" s="11">
        <f t="shared" si="5"/>
        <v>233850</v>
      </c>
    </row>
    <row r="229" spans="1:6" s="4" customFormat="1" ht="47.25" x14ac:dyDescent="0.25">
      <c r="A229" s="8" t="s">
        <v>463</v>
      </c>
      <c r="B229" s="9" t="s">
        <v>464</v>
      </c>
      <c r="C229" s="9" t="s">
        <v>62</v>
      </c>
      <c r="D229" s="11">
        <v>76</v>
      </c>
      <c r="E229" s="11">
        <v>3000</v>
      </c>
      <c r="F229" s="11">
        <f t="shared" si="5"/>
        <v>228000</v>
      </c>
    </row>
    <row r="230" spans="1:6" s="4" customFormat="1" ht="15.75" x14ac:dyDescent="0.25">
      <c r="A230" s="8" t="s">
        <v>465</v>
      </c>
      <c r="B230" s="9" t="s">
        <v>466</v>
      </c>
      <c r="C230" s="9"/>
      <c r="D230" s="11"/>
      <c r="E230" s="11"/>
      <c r="F230" s="11"/>
    </row>
    <row r="231" spans="1:6" s="4" customFormat="1" ht="47.25" x14ac:dyDescent="0.25">
      <c r="A231" s="8" t="s">
        <v>467</v>
      </c>
      <c r="B231" s="9" t="s">
        <v>468</v>
      </c>
      <c r="C231" s="9" t="s">
        <v>32</v>
      </c>
      <c r="D231" s="11">
        <v>4000</v>
      </c>
      <c r="E231" s="11">
        <v>10</v>
      </c>
      <c r="F231" s="11">
        <f t="shared" si="5"/>
        <v>40000</v>
      </c>
    </row>
    <row r="232" spans="1:6" s="4" customFormat="1" ht="47.25" x14ac:dyDescent="0.25">
      <c r="A232" s="8" t="s">
        <v>469</v>
      </c>
      <c r="B232" s="9" t="s">
        <v>470</v>
      </c>
      <c r="C232" s="9" t="s">
        <v>32</v>
      </c>
      <c r="D232" s="11">
        <v>1800</v>
      </c>
      <c r="E232" s="11">
        <v>13</v>
      </c>
      <c r="F232" s="11">
        <f t="shared" si="5"/>
        <v>23400</v>
      </c>
    </row>
    <row r="233" spans="1:6" s="4" customFormat="1" ht="47.25" x14ac:dyDescent="0.25">
      <c r="A233" s="8" t="s">
        <v>471</v>
      </c>
      <c r="B233" s="9" t="s">
        <v>472</v>
      </c>
      <c r="C233" s="9" t="s">
        <v>32</v>
      </c>
      <c r="D233" s="11">
        <v>1200</v>
      </c>
      <c r="E233" s="11">
        <v>15</v>
      </c>
      <c r="F233" s="11">
        <f t="shared" si="5"/>
        <v>18000</v>
      </c>
    </row>
    <row r="234" spans="1:6" s="4" customFormat="1" ht="31.5" x14ac:dyDescent="0.25">
      <c r="A234" s="8" t="s">
        <v>473</v>
      </c>
      <c r="B234" s="9" t="s">
        <v>474</v>
      </c>
      <c r="C234" s="9" t="s">
        <v>85</v>
      </c>
      <c r="D234" s="11">
        <v>8</v>
      </c>
      <c r="E234" s="11">
        <v>1961</v>
      </c>
      <c r="F234" s="11">
        <f t="shared" si="5"/>
        <v>15688</v>
      </c>
    </row>
    <row r="235" spans="1:6" s="4" customFormat="1" ht="15.75" x14ac:dyDescent="0.25">
      <c r="A235" s="8" t="s">
        <v>475</v>
      </c>
      <c r="B235" s="9" t="s">
        <v>476</v>
      </c>
      <c r="C235" s="9"/>
      <c r="D235" s="11"/>
      <c r="E235" s="11"/>
      <c r="F235" s="11"/>
    </row>
    <row r="236" spans="1:6" s="4" customFormat="1" ht="15.75" x14ac:dyDescent="0.25">
      <c r="A236" s="8" t="s">
        <v>477</v>
      </c>
      <c r="B236" s="9" t="s">
        <v>478</v>
      </c>
      <c r="C236" s="9" t="s">
        <v>62</v>
      </c>
      <c r="D236" s="11">
        <v>2</v>
      </c>
      <c r="E236" s="11">
        <v>300</v>
      </c>
      <c r="F236" s="11">
        <f t="shared" si="5"/>
        <v>600</v>
      </c>
    </row>
    <row r="237" spans="1:6" s="4" customFormat="1" ht="15.75" x14ac:dyDescent="0.25">
      <c r="A237" s="8" t="s">
        <v>479</v>
      </c>
      <c r="B237" s="9" t="s">
        <v>480</v>
      </c>
      <c r="C237" s="9" t="s">
        <v>62</v>
      </c>
      <c r="D237" s="11">
        <v>2</v>
      </c>
      <c r="E237" s="11">
        <v>250</v>
      </c>
      <c r="F237" s="11">
        <f t="shared" si="5"/>
        <v>500</v>
      </c>
    </row>
    <row r="238" spans="1:6" s="4" customFormat="1" ht="15.75" x14ac:dyDescent="0.25">
      <c r="A238" s="8" t="s">
        <v>481</v>
      </c>
      <c r="B238" s="9" t="s">
        <v>482</v>
      </c>
      <c r="C238" s="9" t="s">
        <v>62</v>
      </c>
      <c r="D238" s="11">
        <v>4</v>
      </c>
      <c r="E238" s="11">
        <v>120</v>
      </c>
      <c r="F238" s="11">
        <f t="shared" si="5"/>
        <v>480</v>
      </c>
    </row>
    <row r="239" spans="1:6" s="4" customFormat="1" ht="15.75" x14ac:dyDescent="0.25">
      <c r="A239" s="8" t="s">
        <v>483</v>
      </c>
      <c r="B239" s="9" t="s">
        <v>484</v>
      </c>
      <c r="C239" s="9" t="s">
        <v>62</v>
      </c>
      <c r="D239" s="11">
        <v>2</v>
      </c>
      <c r="E239" s="11">
        <v>200</v>
      </c>
      <c r="F239" s="11">
        <f t="shared" si="5"/>
        <v>400</v>
      </c>
    </row>
    <row r="240" spans="1:6" s="4" customFormat="1" ht="31.5" x14ac:dyDescent="0.25">
      <c r="A240" s="8" t="s">
        <v>485</v>
      </c>
      <c r="B240" s="9" t="s">
        <v>486</v>
      </c>
      <c r="C240" s="9" t="s">
        <v>62</v>
      </c>
      <c r="D240" s="11">
        <v>1</v>
      </c>
      <c r="E240" s="11">
        <v>4000</v>
      </c>
      <c r="F240" s="11">
        <f t="shared" si="5"/>
        <v>4000</v>
      </c>
    </row>
    <row r="241" spans="1:6" s="4" customFormat="1" ht="47.25" x14ac:dyDescent="0.25">
      <c r="A241" s="8" t="s">
        <v>487</v>
      </c>
      <c r="B241" s="9" t="s">
        <v>488</v>
      </c>
      <c r="C241" s="9" t="s">
        <v>326</v>
      </c>
      <c r="D241" s="11">
        <v>10</v>
      </c>
      <c r="E241" s="11">
        <v>130</v>
      </c>
      <c r="F241" s="11">
        <f t="shared" si="5"/>
        <v>1300</v>
      </c>
    </row>
    <row r="242" spans="1:6" s="4" customFormat="1" ht="47.25" x14ac:dyDescent="0.25">
      <c r="A242" s="8" t="s">
        <v>489</v>
      </c>
      <c r="B242" s="9" t="s">
        <v>490</v>
      </c>
      <c r="C242" s="9" t="s">
        <v>62</v>
      </c>
      <c r="D242" s="11">
        <v>1</v>
      </c>
      <c r="E242" s="11">
        <v>6000</v>
      </c>
      <c r="F242" s="11">
        <f t="shared" si="5"/>
        <v>6000</v>
      </c>
    </row>
    <row r="243" spans="1:6" s="4" customFormat="1" ht="31.5" x14ac:dyDescent="0.25">
      <c r="A243" s="8" t="s">
        <v>491</v>
      </c>
      <c r="B243" s="9" t="s">
        <v>492</v>
      </c>
      <c r="C243" s="9" t="s">
        <v>85</v>
      </c>
      <c r="D243" s="11">
        <v>1</v>
      </c>
      <c r="E243" s="11">
        <v>2000</v>
      </c>
      <c r="F243" s="11">
        <f t="shared" si="5"/>
        <v>2000</v>
      </c>
    </row>
    <row r="244" spans="1:6" s="4" customFormat="1" ht="15.75" x14ac:dyDescent="0.25">
      <c r="A244" s="8" t="s">
        <v>493</v>
      </c>
      <c r="B244" s="9" t="s">
        <v>494</v>
      </c>
      <c r="C244" s="9"/>
      <c r="D244" s="11"/>
      <c r="E244" s="11"/>
      <c r="F244" s="11"/>
    </row>
    <row r="245" spans="1:6" s="4" customFormat="1" ht="15.75" x14ac:dyDescent="0.25">
      <c r="A245" s="8" t="s">
        <v>495</v>
      </c>
      <c r="B245" s="9" t="s">
        <v>496</v>
      </c>
      <c r="C245" s="9"/>
      <c r="D245" s="11"/>
      <c r="E245" s="11"/>
      <c r="F245" s="11"/>
    </row>
    <row r="246" spans="1:6" s="4" customFormat="1" ht="15.75" x14ac:dyDescent="0.25">
      <c r="A246" s="8" t="s">
        <v>497</v>
      </c>
      <c r="B246" s="9" t="s">
        <v>498</v>
      </c>
      <c r="C246" s="9"/>
      <c r="D246" s="11"/>
      <c r="E246" s="11"/>
      <c r="F246" s="11"/>
    </row>
    <row r="247" spans="1:6" s="4" customFormat="1" ht="15.75" x14ac:dyDescent="0.25">
      <c r="A247" s="8" t="s">
        <v>499</v>
      </c>
      <c r="B247" s="9" t="s">
        <v>500</v>
      </c>
      <c r="C247" s="9" t="s">
        <v>32</v>
      </c>
      <c r="D247" s="11">
        <v>520</v>
      </c>
      <c r="E247" s="11">
        <v>78.3</v>
      </c>
      <c r="F247" s="11">
        <f t="shared" si="5"/>
        <v>40716</v>
      </c>
    </row>
    <row r="248" spans="1:6" s="4" customFormat="1" ht="15.75" x14ac:dyDescent="0.25">
      <c r="A248" s="8" t="s">
        <v>501</v>
      </c>
      <c r="B248" s="9" t="s">
        <v>502</v>
      </c>
      <c r="C248" s="9" t="s">
        <v>32</v>
      </c>
      <c r="D248" s="11">
        <v>2530</v>
      </c>
      <c r="E248" s="11">
        <v>266.60000000000002</v>
      </c>
      <c r="F248" s="11">
        <f t="shared" si="5"/>
        <v>674498</v>
      </c>
    </row>
    <row r="249" spans="1:6" s="4" customFormat="1" ht="15.75" x14ac:dyDescent="0.25">
      <c r="A249" s="8" t="s">
        <v>503</v>
      </c>
      <c r="B249" s="9" t="s">
        <v>504</v>
      </c>
      <c r="C249" s="9" t="s">
        <v>32</v>
      </c>
      <c r="D249" s="11">
        <v>360</v>
      </c>
      <c r="E249" s="11">
        <v>337</v>
      </c>
      <c r="F249" s="11">
        <f t="shared" si="5"/>
        <v>121320</v>
      </c>
    </row>
    <row r="250" spans="1:6" s="4" customFormat="1" ht="15.75" x14ac:dyDescent="0.25">
      <c r="A250" s="8" t="s">
        <v>505</v>
      </c>
      <c r="B250" s="9" t="s">
        <v>506</v>
      </c>
      <c r="C250" s="9" t="s">
        <v>85</v>
      </c>
      <c r="D250" s="11">
        <v>15</v>
      </c>
      <c r="E250" s="11">
        <v>2751.8</v>
      </c>
      <c r="F250" s="11">
        <f t="shared" si="5"/>
        <v>41277</v>
      </c>
    </row>
    <row r="251" spans="1:6" s="4" customFormat="1" ht="31.5" x14ac:dyDescent="0.25">
      <c r="A251" s="8" t="s">
        <v>507</v>
      </c>
      <c r="B251" s="9" t="s">
        <v>508</v>
      </c>
      <c r="C251" s="9" t="s">
        <v>85</v>
      </c>
      <c r="D251" s="11">
        <v>10</v>
      </c>
      <c r="E251" s="11">
        <v>1242.5999999999999</v>
      </c>
      <c r="F251" s="11">
        <f t="shared" si="5"/>
        <v>12426</v>
      </c>
    </row>
    <row r="252" spans="1:6" s="4" customFormat="1" ht="31.5" x14ac:dyDescent="0.25">
      <c r="A252" s="8" t="s">
        <v>509</v>
      </c>
      <c r="B252" s="9" t="s">
        <v>510</v>
      </c>
      <c r="C252" s="9" t="s">
        <v>85</v>
      </c>
      <c r="D252" s="11">
        <v>9</v>
      </c>
      <c r="E252" s="11">
        <v>2574</v>
      </c>
      <c r="F252" s="11">
        <f t="shared" si="5"/>
        <v>23166</v>
      </c>
    </row>
    <row r="253" spans="1:6" s="4" customFormat="1" ht="15.75" x14ac:dyDescent="0.25">
      <c r="A253" s="8" t="s">
        <v>511</v>
      </c>
      <c r="B253" s="9" t="s">
        <v>512</v>
      </c>
      <c r="C253" s="9" t="s">
        <v>85</v>
      </c>
      <c r="D253" s="11">
        <v>15</v>
      </c>
      <c r="E253" s="11">
        <v>2928.6</v>
      </c>
      <c r="F253" s="11">
        <f t="shared" si="5"/>
        <v>43929</v>
      </c>
    </row>
    <row r="254" spans="1:6" s="4" customFormat="1" ht="15.75" x14ac:dyDescent="0.25">
      <c r="A254" s="8" t="s">
        <v>513</v>
      </c>
      <c r="B254" s="9" t="s">
        <v>514</v>
      </c>
      <c r="C254" s="9" t="s">
        <v>62</v>
      </c>
      <c r="D254" s="11">
        <v>24</v>
      </c>
      <c r="E254" s="11">
        <v>600</v>
      </c>
      <c r="F254" s="11">
        <f t="shared" si="5"/>
        <v>14400</v>
      </c>
    </row>
    <row r="255" spans="1:6" s="4" customFormat="1" ht="15.75" x14ac:dyDescent="0.25">
      <c r="A255" s="8" t="s">
        <v>515</v>
      </c>
      <c r="B255" s="9" t="s">
        <v>516</v>
      </c>
      <c r="C255" s="9" t="s">
        <v>85</v>
      </c>
      <c r="D255" s="11">
        <v>5</v>
      </c>
      <c r="E255" s="11">
        <v>2116</v>
      </c>
      <c r="F255" s="11">
        <f t="shared" si="5"/>
        <v>10580</v>
      </c>
    </row>
    <row r="256" spans="1:6" s="4" customFormat="1" ht="15.75" x14ac:dyDescent="0.25">
      <c r="A256" s="8" t="s">
        <v>517</v>
      </c>
      <c r="B256" s="9" t="s">
        <v>518</v>
      </c>
      <c r="C256" s="9" t="s">
        <v>85</v>
      </c>
      <c r="D256" s="11">
        <v>2</v>
      </c>
      <c r="E256" s="11">
        <v>2520</v>
      </c>
      <c r="F256" s="11">
        <f t="shared" si="5"/>
        <v>5040</v>
      </c>
    </row>
    <row r="257" spans="1:6" s="4" customFormat="1" ht="31.5" x14ac:dyDescent="0.25">
      <c r="A257" s="8" t="s">
        <v>519</v>
      </c>
      <c r="B257" s="9" t="s">
        <v>520</v>
      </c>
      <c r="C257" s="9" t="s">
        <v>62</v>
      </c>
      <c r="D257" s="11">
        <v>50</v>
      </c>
      <c r="E257" s="11">
        <v>621.29999999999995</v>
      </c>
      <c r="F257" s="11">
        <f t="shared" si="5"/>
        <v>31064.999999999996</v>
      </c>
    </row>
    <row r="258" spans="1:6" s="4" customFormat="1" ht="31.5" x14ac:dyDescent="0.25">
      <c r="A258" s="8" t="s">
        <v>521</v>
      </c>
      <c r="B258" s="9" t="s">
        <v>522</v>
      </c>
      <c r="C258" s="9" t="s">
        <v>62</v>
      </c>
      <c r="D258" s="11">
        <v>5</v>
      </c>
      <c r="E258" s="11">
        <v>1064.8</v>
      </c>
      <c r="F258" s="11">
        <f t="shared" si="5"/>
        <v>5324</v>
      </c>
    </row>
    <row r="259" spans="1:6" s="4" customFormat="1" ht="63" x14ac:dyDescent="0.25">
      <c r="A259" s="8" t="s">
        <v>523</v>
      </c>
      <c r="B259" s="9" t="s">
        <v>524</v>
      </c>
      <c r="C259" s="9" t="s">
        <v>85</v>
      </c>
      <c r="D259" s="11">
        <v>15</v>
      </c>
      <c r="E259" s="11">
        <v>8700</v>
      </c>
      <c r="F259" s="11">
        <f t="shared" si="5"/>
        <v>130500</v>
      </c>
    </row>
    <row r="260" spans="1:6" s="4" customFormat="1" ht="15.75" x14ac:dyDescent="0.25">
      <c r="A260" s="8" t="s">
        <v>525</v>
      </c>
      <c r="B260" s="9" t="s">
        <v>526</v>
      </c>
      <c r="C260" s="9"/>
      <c r="D260" s="11"/>
      <c r="E260" s="11"/>
      <c r="F260" s="11"/>
    </row>
    <row r="261" spans="1:6" s="4" customFormat="1" ht="31.5" x14ac:dyDescent="0.25">
      <c r="A261" s="8" t="s">
        <v>527</v>
      </c>
      <c r="B261" s="9" t="s">
        <v>528</v>
      </c>
      <c r="C261" s="9" t="s">
        <v>32</v>
      </c>
      <c r="D261" s="11">
        <v>400</v>
      </c>
      <c r="E261" s="11">
        <v>120</v>
      </c>
      <c r="F261" s="11">
        <f t="shared" si="5"/>
        <v>48000</v>
      </c>
    </row>
    <row r="262" spans="1:6" s="4" customFormat="1" ht="31.5" x14ac:dyDescent="0.25">
      <c r="A262" s="8" t="s">
        <v>529</v>
      </c>
      <c r="B262" s="9" t="s">
        <v>530</v>
      </c>
      <c r="C262" s="9" t="s">
        <v>32</v>
      </c>
      <c r="D262" s="11">
        <v>1350</v>
      </c>
      <c r="E262" s="11">
        <v>150.5</v>
      </c>
      <c r="F262" s="11">
        <f t="shared" si="5"/>
        <v>203175</v>
      </c>
    </row>
    <row r="263" spans="1:6" s="4" customFormat="1" ht="31.5" x14ac:dyDescent="0.25">
      <c r="A263" s="8" t="s">
        <v>531</v>
      </c>
      <c r="B263" s="9" t="s">
        <v>532</v>
      </c>
      <c r="C263" s="9" t="s">
        <v>32</v>
      </c>
      <c r="D263" s="11">
        <v>250</v>
      </c>
      <c r="E263" s="11">
        <v>159.30000000000001</v>
      </c>
      <c r="F263" s="11">
        <f t="shared" si="5"/>
        <v>39825</v>
      </c>
    </row>
    <row r="264" spans="1:6" s="4" customFormat="1" ht="31.5" x14ac:dyDescent="0.25">
      <c r="A264" s="8" t="s">
        <v>533</v>
      </c>
      <c r="B264" s="9" t="s">
        <v>534</v>
      </c>
      <c r="C264" s="9" t="s">
        <v>32</v>
      </c>
      <c r="D264" s="11">
        <v>110</v>
      </c>
      <c r="E264" s="11">
        <v>177.8</v>
      </c>
      <c r="F264" s="11">
        <f t="shared" si="5"/>
        <v>19558</v>
      </c>
    </row>
    <row r="265" spans="1:6" s="4" customFormat="1" ht="63" x14ac:dyDescent="0.25">
      <c r="A265" s="8" t="s">
        <v>535</v>
      </c>
      <c r="B265" s="9" t="s">
        <v>536</v>
      </c>
      <c r="C265" s="9" t="s">
        <v>62</v>
      </c>
      <c r="D265" s="11">
        <v>70</v>
      </c>
      <c r="E265" s="11">
        <v>3071.2</v>
      </c>
      <c r="F265" s="11">
        <f t="shared" si="5"/>
        <v>214984</v>
      </c>
    </row>
    <row r="266" spans="1:6" s="4" customFormat="1" ht="63" x14ac:dyDescent="0.25">
      <c r="A266" s="8" t="s">
        <v>537</v>
      </c>
      <c r="B266" s="9" t="s">
        <v>538</v>
      </c>
      <c r="C266" s="9" t="s">
        <v>62</v>
      </c>
      <c r="D266" s="11">
        <v>26</v>
      </c>
      <c r="E266" s="11">
        <v>3461</v>
      </c>
      <c r="F266" s="11">
        <f t="shared" si="5"/>
        <v>89986</v>
      </c>
    </row>
    <row r="267" spans="1:6" s="4" customFormat="1" ht="63" x14ac:dyDescent="0.25">
      <c r="A267" s="8" t="s">
        <v>539</v>
      </c>
      <c r="B267" s="9" t="s">
        <v>540</v>
      </c>
      <c r="C267" s="9" t="s">
        <v>62</v>
      </c>
      <c r="D267" s="11">
        <v>40</v>
      </c>
      <c r="E267" s="11">
        <v>3905.4</v>
      </c>
      <c r="F267" s="11">
        <f t="shared" si="5"/>
        <v>156216</v>
      </c>
    </row>
    <row r="268" spans="1:6" s="4" customFormat="1" ht="63" x14ac:dyDescent="0.25">
      <c r="A268" s="8" t="s">
        <v>541</v>
      </c>
      <c r="B268" s="9" t="s">
        <v>542</v>
      </c>
      <c r="C268" s="9" t="s">
        <v>62</v>
      </c>
      <c r="D268" s="11">
        <v>6</v>
      </c>
      <c r="E268" s="11">
        <v>4216.1000000000004</v>
      </c>
      <c r="F268" s="11">
        <f t="shared" si="5"/>
        <v>25296.600000000002</v>
      </c>
    </row>
    <row r="269" spans="1:6" s="4" customFormat="1" ht="63" x14ac:dyDescent="0.25">
      <c r="A269" s="8" t="s">
        <v>543</v>
      </c>
      <c r="B269" s="9" t="s">
        <v>544</v>
      </c>
      <c r="C269" s="9" t="s">
        <v>62</v>
      </c>
      <c r="D269" s="11">
        <v>1</v>
      </c>
      <c r="E269" s="11">
        <v>4356</v>
      </c>
      <c r="F269" s="11">
        <f t="shared" si="5"/>
        <v>4356</v>
      </c>
    </row>
    <row r="270" spans="1:6" s="4" customFormat="1" ht="15.75" x14ac:dyDescent="0.25">
      <c r="A270" s="8" t="s">
        <v>545</v>
      </c>
      <c r="B270" s="9" t="s">
        <v>546</v>
      </c>
      <c r="C270" s="9" t="s">
        <v>85</v>
      </c>
      <c r="D270" s="11">
        <v>51</v>
      </c>
      <c r="E270" s="11">
        <v>670</v>
      </c>
      <c r="F270" s="11">
        <f t="shared" si="5"/>
        <v>34170</v>
      </c>
    </row>
    <row r="271" spans="1:6" s="4" customFormat="1" ht="15.75" x14ac:dyDescent="0.25">
      <c r="A271" s="8" t="s">
        <v>547</v>
      </c>
      <c r="B271" s="9" t="s">
        <v>548</v>
      </c>
      <c r="C271" s="9" t="s">
        <v>85</v>
      </c>
      <c r="D271" s="11">
        <v>1</v>
      </c>
      <c r="E271" s="11">
        <v>800</v>
      </c>
      <c r="F271" s="11">
        <f t="shared" si="5"/>
        <v>800</v>
      </c>
    </row>
    <row r="272" spans="1:6" s="4" customFormat="1" ht="15.75" x14ac:dyDescent="0.25">
      <c r="A272" s="8" t="s">
        <v>549</v>
      </c>
      <c r="B272" s="9" t="s">
        <v>550</v>
      </c>
      <c r="C272" s="9" t="s">
        <v>62</v>
      </c>
      <c r="D272" s="11">
        <v>65</v>
      </c>
      <c r="E272" s="11">
        <v>887.9</v>
      </c>
      <c r="F272" s="11">
        <f t="shared" si="5"/>
        <v>57713.5</v>
      </c>
    </row>
    <row r="273" spans="1:6" s="4" customFormat="1" ht="47.25" x14ac:dyDescent="0.25">
      <c r="A273" s="8" t="s">
        <v>551</v>
      </c>
      <c r="B273" s="9" t="s">
        <v>552</v>
      </c>
      <c r="C273" s="9" t="s">
        <v>62</v>
      </c>
      <c r="D273" s="11">
        <v>10</v>
      </c>
      <c r="E273" s="11">
        <v>887.9</v>
      </c>
      <c r="F273" s="11">
        <f t="shared" si="5"/>
        <v>8879</v>
      </c>
    </row>
    <row r="274" spans="1:6" s="4" customFormat="1" ht="47.25" x14ac:dyDescent="0.25">
      <c r="A274" s="8" t="s">
        <v>553</v>
      </c>
      <c r="B274" s="9" t="s">
        <v>554</v>
      </c>
      <c r="C274" s="9" t="s">
        <v>62</v>
      </c>
      <c r="D274" s="11">
        <v>5</v>
      </c>
      <c r="E274" s="11">
        <v>1092.0999999999999</v>
      </c>
      <c r="F274" s="11">
        <f t="shared" si="5"/>
        <v>5460.5</v>
      </c>
    </row>
    <row r="275" spans="1:6" s="4" customFormat="1" ht="47.25" x14ac:dyDescent="0.25">
      <c r="A275" s="8" t="s">
        <v>555</v>
      </c>
      <c r="B275" s="9" t="s">
        <v>556</v>
      </c>
      <c r="C275" s="9" t="s">
        <v>62</v>
      </c>
      <c r="D275" s="11">
        <v>70</v>
      </c>
      <c r="E275" s="11">
        <v>167.2</v>
      </c>
      <c r="F275" s="11">
        <f t="shared" si="5"/>
        <v>11704</v>
      </c>
    </row>
    <row r="276" spans="1:6" s="4" customFormat="1" ht="15.75" x14ac:dyDescent="0.25">
      <c r="A276" s="8" t="s">
        <v>557</v>
      </c>
      <c r="B276" s="9" t="s">
        <v>558</v>
      </c>
      <c r="C276" s="9"/>
      <c r="D276" s="11"/>
      <c r="E276" s="11"/>
      <c r="F276" s="11"/>
    </row>
    <row r="277" spans="1:6" s="4" customFormat="1" ht="47.25" x14ac:dyDescent="0.25">
      <c r="A277" s="8" t="s">
        <v>559</v>
      </c>
      <c r="B277" s="9" t="s">
        <v>560</v>
      </c>
      <c r="C277" s="9" t="s">
        <v>32</v>
      </c>
      <c r="D277" s="11">
        <v>3400</v>
      </c>
      <c r="E277" s="11">
        <v>12</v>
      </c>
      <c r="F277" s="11">
        <f t="shared" si="5"/>
        <v>40800</v>
      </c>
    </row>
    <row r="278" spans="1:6" s="4" customFormat="1" ht="63" x14ac:dyDescent="0.25">
      <c r="A278" s="8" t="s">
        <v>561</v>
      </c>
      <c r="B278" s="9" t="s">
        <v>562</v>
      </c>
      <c r="C278" s="9" t="s">
        <v>563</v>
      </c>
      <c r="D278" s="11">
        <v>2</v>
      </c>
      <c r="E278" s="11">
        <v>1509.2</v>
      </c>
      <c r="F278" s="11">
        <f t="shared" si="5"/>
        <v>3018.4</v>
      </c>
    </row>
    <row r="279" spans="1:6" s="4" customFormat="1" ht="94.5" x14ac:dyDescent="0.25">
      <c r="A279" s="8" t="s">
        <v>790</v>
      </c>
      <c r="B279" s="9" t="s">
        <v>791</v>
      </c>
      <c r="C279" s="9" t="s">
        <v>85</v>
      </c>
      <c r="D279" s="11">
        <v>1</v>
      </c>
      <c r="E279" s="11">
        <v>30000</v>
      </c>
      <c r="F279" s="11">
        <f t="shared" si="5"/>
        <v>30000</v>
      </c>
    </row>
    <row r="280" spans="1:6" s="4" customFormat="1" ht="15.75" x14ac:dyDescent="0.25">
      <c r="A280" s="8" t="s">
        <v>564</v>
      </c>
      <c r="B280" s="9" t="s">
        <v>565</v>
      </c>
      <c r="C280" s="9"/>
      <c r="D280" s="11"/>
      <c r="E280" s="11"/>
      <c r="F280" s="11"/>
    </row>
    <row r="281" spans="1:6" s="4" customFormat="1" ht="15.75" x14ac:dyDescent="0.25">
      <c r="A281" s="8" t="s">
        <v>566</v>
      </c>
      <c r="B281" s="9" t="s">
        <v>567</v>
      </c>
      <c r="C281" s="9"/>
      <c r="D281" s="11"/>
      <c r="E281" s="11"/>
      <c r="F281" s="11"/>
    </row>
    <row r="282" spans="1:6" s="4" customFormat="1" ht="15.75" x14ac:dyDescent="0.25">
      <c r="A282" s="8" t="s">
        <v>568</v>
      </c>
      <c r="B282" s="9" t="s">
        <v>569</v>
      </c>
      <c r="C282" s="9"/>
      <c r="D282" s="11"/>
      <c r="E282" s="11"/>
      <c r="F282" s="11"/>
    </row>
    <row r="283" spans="1:6" s="4" customFormat="1" ht="47.25" x14ac:dyDescent="0.25">
      <c r="A283" s="8" t="s">
        <v>570</v>
      </c>
      <c r="B283" s="9" t="s">
        <v>571</v>
      </c>
      <c r="C283" s="9" t="s">
        <v>41</v>
      </c>
      <c r="D283" s="11">
        <v>4800</v>
      </c>
      <c r="E283" s="11">
        <v>500</v>
      </c>
      <c r="F283" s="11">
        <f t="shared" si="5"/>
        <v>2400000</v>
      </c>
    </row>
    <row r="284" spans="1:6" s="4" customFormat="1" ht="47.25" x14ac:dyDescent="0.25">
      <c r="A284" s="8" t="s">
        <v>572</v>
      </c>
      <c r="B284" s="9" t="s">
        <v>573</v>
      </c>
      <c r="C284" s="9" t="s">
        <v>41</v>
      </c>
      <c r="D284" s="11">
        <v>3700</v>
      </c>
      <c r="E284" s="11">
        <v>500</v>
      </c>
      <c r="F284" s="11">
        <f t="shared" ref="F284:F347" si="6">D284*E284</f>
        <v>1850000</v>
      </c>
    </row>
    <row r="285" spans="1:6" s="4" customFormat="1" ht="63" x14ac:dyDescent="0.25">
      <c r="A285" s="8" t="s">
        <v>574</v>
      </c>
      <c r="B285" s="9" t="s">
        <v>575</v>
      </c>
      <c r="C285" s="9" t="s">
        <v>41</v>
      </c>
      <c r="D285" s="11">
        <v>750</v>
      </c>
      <c r="E285" s="11">
        <v>412</v>
      </c>
      <c r="F285" s="11">
        <f t="shared" si="6"/>
        <v>309000</v>
      </c>
    </row>
    <row r="286" spans="1:6" s="4" customFormat="1" ht="15.75" x14ac:dyDescent="0.25">
      <c r="A286" s="8" t="s">
        <v>576</v>
      </c>
      <c r="B286" s="9" t="s">
        <v>577</v>
      </c>
      <c r="C286" s="9"/>
      <c r="D286" s="11"/>
      <c r="E286" s="11"/>
      <c r="F286" s="11"/>
    </row>
    <row r="287" spans="1:6" s="4" customFormat="1" ht="15.75" x14ac:dyDescent="0.25">
      <c r="A287" s="8" t="s">
        <v>578</v>
      </c>
      <c r="B287" s="9" t="s">
        <v>577</v>
      </c>
      <c r="C287" s="9"/>
      <c r="D287" s="11"/>
      <c r="E287" s="11"/>
      <c r="F287" s="11"/>
    </row>
    <row r="288" spans="1:6" s="4" customFormat="1" ht="31.5" x14ac:dyDescent="0.25">
      <c r="A288" s="8" t="s">
        <v>579</v>
      </c>
      <c r="B288" s="9" t="s">
        <v>580</v>
      </c>
      <c r="C288" s="9" t="s">
        <v>16</v>
      </c>
      <c r="D288" s="11"/>
      <c r="E288" s="11"/>
      <c r="F288" s="11"/>
    </row>
    <row r="289" spans="1:6" s="4" customFormat="1" ht="15.75" x14ac:dyDescent="0.25">
      <c r="A289" s="8" t="s">
        <v>581</v>
      </c>
      <c r="B289" s="9" t="s">
        <v>582</v>
      </c>
      <c r="C289" s="9" t="s">
        <v>32</v>
      </c>
      <c r="D289" s="11"/>
      <c r="E289" s="11"/>
      <c r="F289" s="11"/>
    </row>
    <row r="290" spans="1:6" s="4" customFormat="1" ht="31.5" x14ac:dyDescent="0.25">
      <c r="A290" s="8" t="s">
        <v>583</v>
      </c>
      <c r="B290" s="9" t="s">
        <v>584</v>
      </c>
      <c r="C290" s="9" t="s">
        <v>32</v>
      </c>
      <c r="D290" s="11">
        <v>2800</v>
      </c>
      <c r="E290" s="11">
        <v>75</v>
      </c>
      <c r="F290" s="11">
        <f t="shared" si="6"/>
        <v>210000</v>
      </c>
    </row>
    <row r="291" spans="1:6" s="4" customFormat="1" ht="31.5" x14ac:dyDescent="0.25">
      <c r="A291" s="8" t="s">
        <v>585</v>
      </c>
      <c r="B291" s="9" t="s">
        <v>586</v>
      </c>
      <c r="C291" s="9" t="s">
        <v>587</v>
      </c>
      <c r="D291" s="11">
        <v>700</v>
      </c>
      <c r="E291" s="11">
        <v>125</v>
      </c>
      <c r="F291" s="11">
        <f t="shared" si="6"/>
        <v>87500</v>
      </c>
    </row>
    <row r="292" spans="1:6" s="4" customFormat="1" ht="31.5" x14ac:dyDescent="0.25">
      <c r="A292" s="8" t="s">
        <v>588</v>
      </c>
      <c r="B292" s="9" t="s">
        <v>589</v>
      </c>
      <c r="C292" s="9" t="s">
        <v>62</v>
      </c>
      <c r="D292" s="11">
        <v>9</v>
      </c>
      <c r="E292" s="11">
        <v>373.1</v>
      </c>
      <c r="F292" s="11">
        <f t="shared" si="6"/>
        <v>3357.9</v>
      </c>
    </row>
    <row r="293" spans="1:6" s="4" customFormat="1" ht="15.75" x14ac:dyDescent="0.25">
      <c r="A293" s="8" t="s">
        <v>590</v>
      </c>
      <c r="B293" s="9" t="s">
        <v>591</v>
      </c>
      <c r="C293" s="9" t="s">
        <v>32</v>
      </c>
      <c r="D293" s="11">
        <v>230</v>
      </c>
      <c r="E293" s="11">
        <v>75</v>
      </c>
      <c r="F293" s="11">
        <f t="shared" si="6"/>
        <v>17250</v>
      </c>
    </row>
    <row r="294" spans="1:6" s="4" customFormat="1" ht="15.75" x14ac:dyDescent="0.25">
      <c r="A294" s="8" t="s">
        <v>592</v>
      </c>
      <c r="B294" s="9" t="s">
        <v>593</v>
      </c>
      <c r="C294" s="9" t="s">
        <v>32</v>
      </c>
      <c r="D294" s="11">
        <v>30</v>
      </c>
      <c r="E294" s="11">
        <v>66.900000000000006</v>
      </c>
      <c r="F294" s="11">
        <f t="shared" si="6"/>
        <v>2007.0000000000002</v>
      </c>
    </row>
    <row r="295" spans="1:6" s="4" customFormat="1" ht="15.75" x14ac:dyDescent="0.25">
      <c r="A295" s="8" t="s">
        <v>594</v>
      </c>
      <c r="B295" s="9" t="s">
        <v>595</v>
      </c>
      <c r="C295" s="9" t="s">
        <v>32</v>
      </c>
      <c r="D295" s="11">
        <v>2000</v>
      </c>
      <c r="E295" s="11">
        <v>53.7</v>
      </c>
      <c r="F295" s="11">
        <f t="shared" si="6"/>
        <v>107400</v>
      </c>
    </row>
    <row r="296" spans="1:6" s="4" customFormat="1" ht="15.75" x14ac:dyDescent="0.25">
      <c r="A296" s="8" t="s">
        <v>596</v>
      </c>
      <c r="B296" s="9" t="s">
        <v>597</v>
      </c>
      <c r="C296" s="9"/>
      <c r="D296" s="11"/>
      <c r="E296" s="11"/>
      <c r="F296" s="11"/>
    </row>
    <row r="297" spans="1:6" s="4" customFormat="1" ht="15.75" x14ac:dyDescent="0.25">
      <c r="A297" s="8" t="s">
        <v>598</v>
      </c>
      <c r="B297" s="9" t="s">
        <v>599</v>
      </c>
      <c r="C297" s="9" t="s">
        <v>32</v>
      </c>
      <c r="D297" s="11">
        <v>250</v>
      </c>
      <c r="E297" s="11">
        <v>151</v>
      </c>
      <c r="F297" s="11">
        <f t="shared" si="6"/>
        <v>37750</v>
      </c>
    </row>
    <row r="298" spans="1:6" s="4" customFormat="1" ht="15.75" x14ac:dyDescent="0.25">
      <c r="A298" s="8" t="s">
        <v>600</v>
      </c>
      <c r="B298" s="9" t="s">
        <v>601</v>
      </c>
      <c r="C298" s="9"/>
      <c r="D298" s="11"/>
      <c r="E298" s="11"/>
      <c r="F298" s="11"/>
    </row>
    <row r="299" spans="1:6" s="4" customFormat="1" ht="15.75" x14ac:dyDescent="0.25">
      <c r="A299" s="8" t="s">
        <v>602</v>
      </c>
      <c r="B299" s="9" t="s">
        <v>603</v>
      </c>
      <c r="C299" s="9"/>
      <c r="D299" s="11"/>
      <c r="E299" s="11"/>
      <c r="F299" s="11"/>
    </row>
    <row r="300" spans="1:6" s="4" customFormat="1" ht="31.5" x14ac:dyDescent="0.25">
      <c r="A300" s="8" t="s">
        <v>604</v>
      </c>
      <c r="B300" s="9" t="s">
        <v>605</v>
      </c>
      <c r="C300" s="9" t="s">
        <v>41</v>
      </c>
      <c r="D300" s="11">
        <v>500</v>
      </c>
      <c r="E300" s="11">
        <v>60</v>
      </c>
      <c r="F300" s="11">
        <f>D300*E300</f>
        <v>30000</v>
      </c>
    </row>
    <row r="301" spans="1:6" s="4" customFormat="1" ht="15.75" x14ac:dyDescent="0.25">
      <c r="A301" s="8" t="s">
        <v>606</v>
      </c>
      <c r="B301" s="9" t="s">
        <v>607</v>
      </c>
      <c r="C301" s="9" t="s">
        <v>16</v>
      </c>
      <c r="D301" s="11">
        <v>20000</v>
      </c>
      <c r="E301" s="11">
        <v>3.7</v>
      </c>
      <c r="F301" s="11">
        <f t="shared" si="6"/>
        <v>74000</v>
      </c>
    </row>
    <row r="302" spans="1:6" s="4" customFormat="1" ht="15.75" x14ac:dyDescent="0.25">
      <c r="A302" s="8" t="s">
        <v>608</v>
      </c>
      <c r="B302" s="9" t="s">
        <v>609</v>
      </c>
      <c r="C302" s="9" t="s">
        <v>62</v>
      </c>
      <c r="D302" s="11">
        <v>80</v>
      </c>
      <c r="E302" s="11">
        <v>216</v>
      </c>
      <c r="F302" s="11">
        <f t="shared" si="6"/>
        <v>17280</v>
      </c>
    </row>
    <row r="303" spans="1:6" s="4" customFormat="1" ht="15.75" x14ac:dyDescent="0.25">
      <c r="A303" s="8" t="s">
        <v>610</v>
      </c>
      <c r="B303" s="9" t="s">
        <v>611</v>
      </c>
      <c r="C303" s="9" t="s">
        <v>16</v>
      </c>
      <c r="D303" s="11">
        <v>300</v>
      </c>
      <c r="E303" s="11">
        <v>58.1</v>
      </c>
      <c r="F303" s="11">
        <f t="shared" si="6"/>
        <v>17430</v>
      </c>
    </row>
    <row r="304" spans="1:6" s="4" customFormat="1" ht="15.75" x14ac:dyDescent="0.25">
      <c r="A304" s="8" t="s">
        <v>612</v>
      </c>
      <c r="B304" s="9" t="s">
        <v>613</v>
      </c>
      <c r="C304" s="9" t="s">
        <v>16</v>
      </c>
      <c r="D304" s="11" t="s">
        <v>614</v>
      </c>
      <c r="E304" s="11">
        <v>124.1</v>
      </c>
      <c r="F304" s="11">
        <f t="shared" si="6"/>
        <v>12410</v>
      </c>
    </row>
    <row r="305" spans="1:6" s="4" customFormat="1" ht="31.5" x14ac:dyDescent="0.25">
      <c r="A305" s="8" t="s">
        <v>615</v>
      </c>
      <c r="B305" s="9" t="s">
        <v>616</v>
      </c>
      <c r="C305" s="9" t="s">
        <v>16</v>
      </c>
      <c r="D305" s="11" t="s">
        <v>617</v>
      </c>
      <c r="E305" s="11">
        <v>1.8</v>
      </c>
      <c r="F305" s="11">
        <f t="shared" si="6"/>
        <v>32400</v>
      </c>
    </row>
    <row r="306" spans="1:6" s="4" customFormat="1" ht="15.75" x14ac:dyDescent="0.25">
      <c r="A306" s="8" t="s">
        <v>618</v>
      </c>
      <c r="B306" s="9" t="s">
        <v>619</v>
      </c>
      <c r="C306" s="9" t="s">
        <v>16</v>
      </c>
      <c r="D306" s="11" t="s">
        <v>620</v>
      </c>
      <c r="E306" s="11">
        <v>7</v>
      </c>
      <c r="F306" s="11">
        <f t="shared" si="6"/>
        <v>11900</v>
      </c>
    </row>
    <row r="307" spans="1:6" s="4" customFormat="1" ht="15.75" x14ac:dyDescent="0.25">
      <c r="A307" s="8" t="s">
        <v>621</v>
      </c>
      <c r="B307" s="9" t="s">
        <v>622</v>
      </c>
      <c r="C307" s="9" t="s">
        <v>32</v>
      </c>
      <c r="D307" s="11" t="s">
        <v>623</v>
      </c>
      <c r="E307" s="11">
        <v>12</v>
      </c>
      <c r="F307" s="11">
        <f t="shared" si="6"/>
        <v>2400</v>
      </c>
    </row>
    <row r="308" spans="1:6" s="4" customFormat="1" ht="15.75" x14ac:dyDescent="0.25">
      <c r="A308" s="8" t="s">
        <v>624</v>
      </c>
      <c r="B308" s="9" t="s">
        <v>625</v>
      </c>
      <c r="C308" s="9" t="s">
        <v>16</v>
      </c>
      <c r="D308" s="11" t="s">
        <v>614</v>
      </c>
      <c r="E308" s="11">
        <v>46.6</v>
      </c>
      <c r="F308" s="11">
        <f t="shared" si="6"/>
        <v>4660</v>
      </c>
    </row>
    <row r="309" spans="1:6" s="4" customFormat="1" ht="15.75" x14ac:dyDescent="0.25">
      <c r="A309" s="8" t="s">
        <v>626</v>
      </c>
      <c r="B309" s="9" t="s">
        <v>627</v>
      </c>
      <c r="C309" s="9" t="s">
        <v>62</v>
      </c>
      <c r="D309" s="11" t="s">
        <v>628</v>
      </c>
      <c r="E309" s="11">
        <v>54.6</v>
      </c>
      <c r="F309" s="11">
        <f t="shared" si="6"/>
        <v>546</v>
      </c>
    </row>
    <row r="310" spans="1:6" s="4" customFormat="1" ht="15.75" x14ac:dyDescent="0.25">
      <c r="A310" s="8" t="s">
        <v>629</v>
      </c>
      <c r="B310" s="9" t="s">
        <v>630</v>
      </c>
      <c r="C310" s="9" t="s">
        <v>62</v>
      </c>
      <c r="D310" s="11" t="s">
        <v>631</v>
      </c>
      <c r="E310" s="11">
        <v>461.1</v>
      </c>
      <c r="F310" s="11">
        <f t="shared" si="6"/>
        <v>6916.5</v>
      </c>
    </row>
    <row r="311" spans="1:6" s="4" customFormat="1" ht="15.75" x14ac:dyDescent="0.25">
      <c r="A311" s="8" t="s">
        <v>632</v>
      </c>
      <c r="B311" s="9" t="s">
        <v>633</v>
      </c>
      <c r="C311" s="9" t="s">
        <v>62</v>
      </c>
      <c r="D311" s="11" t="s">
        <v>634</v>
      </c>
      <c r="E311" s="11">
        <v>399.5</v>
      </c>
      <c r="F311" s="11">
        <f t="shared" si="6"/>
        <v>1997.5</v>
      </c>
    </row>
    <row r="312" spans="1:6" s="4" customFormat="1" ht="15.75" x14ac:dyDescent="0.25">
      <c r="A312" s="8" t="s">
        <v>635</v>
      </c>
      <c r="B312" s="9" t="s">
        <v>636</v>
      </c>
      <c r="C312" s="9" t="s">
        <v>32</v>
      </c>
      <c r="D312" s="11" t="s">
        <v>637</v>
      </c>
      <c r="E312" s="11">
        <v>15</v>
      </c>
      <c r="F312" s="11">
        <f t="shared" si="6"/>
        <v>2550</v>
      </c>
    </row>
    <row r="313" spans="1:6" s="4" customFormat="1" ht="15.75" x14ac:dyDescent="0.25">
      <c r="A313" s="8" t="s">
        <v>638</v>
      </c>
      <c r="B313" s="9" t="s">
        <v>639</v>
      </c>
      <c r="C313" s="9" t="s">
        <v>16</v>
      </c>
      <c r="D313" s="11" t="s">
        <v>623</v>
      </c>
      <c r="E313" s="11">
        <v>2</v>
      </c>
      <c r="F313" s="11">
        <f t="shared" si="6"/>
        <v>400</v>
      </c>
    </row>
    <row r="314" spans="1:6" s="4" customFormat="1" ht="31.5" x14ac:dyDescent="0.25">
      <c r="A314" s="8" t="s">
        <v>640</v>
      </c>
      <c r="B314" s="9" t="s">
        <v>641</v>
      </c>
      <c r="C314" s="9" t="s">
        <v>32</v>
      </c>
      <c r="D314" s="11" t="s">
        <v>614</v>
      </c>
      <c r="E314" s="11">
        <v>171</v>
      </c>
      <c r="F314" s="11">
        <f t="shared" si="6"/>
        <v>17100</v>
      </c>
    </row>
    <row r="315" spans="1:6" s="4" customFormat="1" ht="15.75" x14ac:dyDescent="0.25">
      <c r="A315" s="8" t="s">
        <v>642</v>
      </c>
      <c r="B315" s="9" t="s">
        <v>643</v>
      </c>
      <c r="C315" s="9" t="s">
        <v>41</v>
      </c>
      <c r="D315" s="11" t="s">
        <v>644</v>
      </c>
      <c r="E315" s="11">
        <v>267</v>
      </c>
      <c r="F315" s="11">
        <f t="shared" si="6"/>
        <v>13350</v>
      </c>
    </row>
    <row r="316" spans="1:6" s="4" customFormat="1" ht="15.75" x14ac:dyDescent="0.25">
      <c r="A316" s="8" t="s">
        <v>645</v>
      </c>
      <c r="B316" s="9" t="s">
        <v>646</v>
      </c>
      <c r="C316" s="9" t="s">
        <v>62</v>
      </c>
      <c r="D316" s="11" t="s">
        <v>647</v>
      </c>
      <c r="E316" s="11">
        <v>302</v>
      </c>
      <c r="F316" s="11">
        <f t="shared" si="6"/>
        <v>1208</v>
      </c>
    </row>
    <row r="317" spans="1:6" s="4" customFormat="1" ht="15.75" x14ac:dyDescent="0.25">
      <c r="A317" s="8" t="s">
        <v>648</v>
      </c>
      <c r="B317" s="9" t="s">
        <v>649</v>
      </c>
      <c r="C317" s="9" t="s">
        <v>587</v>
      </c>
      <c r="D317" s="11" t="s">
        <v>650</v>
      </c>
      <c r="E317" s="11">
        <v>23.8</v>
      </c>
      <c r="F317" s="11">
        <f t="shared" si="6"/>
        <v>13566</v>
      </c>
    </row>
    <row r="318" spans="1:6" s="4" customFormat="1" ht="31.5" x14ac:dyDescent="0.25">
      <c r="A318" s="8" t="s">
        <v>651</v>
      </c>
      <c r="B318" s="9" t="s">
        <v>652</v>
      </c>
      <c r="C318" s="9" t="s">
        <v>62</v>
      </c>
      <c r="D318" s="11" t="s">
        <v>653</v>
      </c>
      <c r="E318" s="11">
        <v>588</v>
      </c>
      <c r="F318" s="11">
        <f t="shared" si="6"/>
        <v>3528</v>
      </c>
    </row>
    <row r="319" spans="1:6" s="4" customFormat="1" ht="15.75" x14ac:dyDescent="0.25">
      <c r="A319" s="8" t="s">
        <v>654</v>
      </c>
      <c r="B319" s="9" t="s">
        <v>655</v>
      </c>
      <c r="C319" s="9" t="s">
        <v>32</v>
      </c>
      <c r="D319" s="11" t="s">
        <v>656</v>
      </c>
      <c r="E319" s="11">
        <v>23.8</v>
      </c>
      <c r="F319" s="11">
        <f t="shared" si="6"/>
        <v>14280</v>
      </c>
    </row>
    <row r="320" spans="1:6" s="4" customFormat="1" ht="31.5" x14ac:dyDescent="0.25">
      <c r="A320" s="8" t="s">
        <v>657</v>
      </c>
      <c r="B320" s="9" t="s">
        <v>658</v>
      </c>
      <c r="C320" s="9" t="s">
        <v>85</v>
      </c>
      <c r="D320" s="11" t="s">
        <v>659</v>
      </c>
      <c r="E320" s="11">
        <v>711.9</v>
      </c>
      <c r="F320" s="11">
        <f t="shared" si="6"/>
        <v>2135.6999999999998</v>
      </c>
    </row>
    <row r="321" spans="1:6" s="4" customFormat="1" ht="15.75" x14ac:dyDescent="0.25">
      <c r="A321" s="8" t="s">
        <v>660</v>
      </c>
      <c r="B321" s="9" t="s">
        <v>661</v>
      </c>
      <c r="C321" s="9" t="s">
        <v>41</v>
      </c>
      <c r="D321" s="11" t="s">
        <v>644</v>
      </c>
      <c r="E321" s="11">
        <v>128.5</v>
      </c>
      <c r="F321" s="11">
        <f t="shared" si="6"/>
        <v>6425</v>
      </c>
    </row>
    <row r="322" spans="1:6" s="4" customFormat="1" ht="31.5" x14ac:dyDescent="0.25">
      <c r="A322" s="8" t="s">
        <v>662</v>
      </c>
      <c r="B322" s="9" t="s">
        <v>663</v>
      </c>
      <c r="C322" s="9" t="s">
        <v>32</v>
      </c>
      <c r="D322" s="11" t="s">
        <v>637</v>
      </c>
      <c r="E322" s="11">
        <v>242</v>
      </c>
      <c r="F322" s="11">
        <f t="shared" si="6"/>
        <v>41140</v>
      </c>
    </row>
    <row r="323" spans="1:6" s="4" customFormat="1" ht="31.5" x14ac:dyDescent="0.25">
      <c r="A323" s="8" t="s">
        <v>664</v>
      </c>
      <c r="B323" s="9" t="s">
        <v>665</v>
      </c>
      <c r="C323" s="9" t="s">
        <v>16</v>
      </c>
      <c r="D323" s="11" t="s">
        <v>666</v>
      </c>
      <c r="E323" s="11">
        <v>10</v>
      </c>
      <c r="F323" s="11">
        <f t="shared" si="6"/>
        <v>8000</v>
      </c>
    </row>
    <row r="324" spans="1:6" s="4" customFormat="1" ht="15.75" x14ac:dyDescent="0.25">
      <c r="A324" s="8" t="s">
        <v>667</v>
      </c>
      <c r="B324" s="9" t="s">
        <v>668</v>
      </c>
      <c r="C324" s="9" t="s">
        <v>669</v>
      </c>
      <c r="D324" s="11" t="s">
        <v>669</v>
      </c>
      <c r="E324" s="11"/>
      <c r="F324" s="11"/>
    </row>
    <row r="325" spans="1:6" s="4" customFormat="1" ht="15.75" x14ac:dyDescent="0.25">
      <c r="A325" s="8" t="s">
        <v>670</v>
      </c>
      <c r="B325" s="9" t="s">
        <v>671</v>
      </c>
      <c r="C325" s="9" t="s">
        <v>32</v>
      </c>
      <c r="D325" s="11" t="s">
        <v>672</v>
      </c>
      <c r="E325" s="11">
        <v>18.5</v>
      </c>
      <c r="F325" s="11">
        <f t="shared" si="6"/>
        <v>388500</v>
      </c>
    </row>
    <row r="326" spans="1:6" s="4" customFormat="1" ht="15.75" x14ac:dyDescent="0.25">
      <c r="A326" s="8" t="s">
        <v>673</v>
      </c>
      <c r="B326" s="9" t="s">
        <v>674</v>
      </c>
      <c r="C326" s="9" t="s">
        <v>41</v>
      </c>
      <c r="D326" s="11" t="s">
        <v>675</v>
      </c>
      <c r="E326" s="11">
        <v>18.5</v>
      </c>
      <c r="F326" s="11">
        <f t="shared" si="6"/>
        <v>9250</v>
      </c>
    </row>
    <row r="327" spans="1:6" s="4" customFormat="1" ht="31.5" x14ac:dyDescent="0.25">
      <c r="A327" s="8" t="s">
        <v>676</v>
      </c>
      <c r="B327" s="9" t="s">
        <v>677</v>
      </c>
      <c r="C327" s="9" t="s">
        <v>32</v>
      </c>
      <c r="D327" s="11" t="s">
        <v>614</v>
      </c>
      <c r="E327" s="11">
        <v>90</v>
      </c>
      <c r="F327" s="11">
        <f t="shared" si="6"/>
        <v>9000</v>
      </c>
    </row>
    <row r="328" spans="1:6" s="4" customFormat="1" ht="15.75" x14ac:dyDescent="0.25">
      <c r="A328" s="8" t="s">
        <v>678</v>
      </c>
      <c r="B328" s="9" t="s">
        <v>679</v>
      </c>
      <c r="C328" s="9" t="s">
        <v>16</v>
      </c>
      <c r="D328" s="11" t="s">
        <v>680</v>
      </c>
      <c r="E328" s="11">
        <v>2.7</v>
      </c>
      <c r="F328" s="11">
        <f t="shared" si="6"/>
        <v>62100.000000000007</v>
      </c>
    </row>
    <row r="329" spans="1:6" s="4" customFormat="1" ht="31.5" x14ac:dyDescent="0.25">
      <c r="A329" s="8" t="s">
        <v>681</v>
      </c>
      <c r="B329" s="9" t="s">
        <v>682</v>
      </c>
      <c r="C329" s="9" t="s">
        <v>16</v>
      </c>
      <c r="D329" s="11" t="s">
        <v>675</v>
      </c>
      <c r="E329" s="11">
        <v>6.2</v>
      </c>
      <c r="F329" s="11">
        <f t="shared" si="6"/>
        <v>3100</v>
      </c>
    </row>
    <row r="330" spans="1:6" s="4" customFormat="1" ht="47.25" x14ac:dyDescent="0.25">
      <c r="A330" s="8" t="s">
        <v>683</v>
      </c>
      <c r="B330" s="9" t="s">
        <v>684</v>
      </c>
      <c r="C330" s="9" t="s">
        <v>16</v>
      </c>
      <c r="D330" s="11" t="s">
        <v>685</v>
      </c>
      <c r="E330" s="11">
        <v>6.7</v>
      </c>
      <c r="F330" s="11">
        <f t="shared" si="6"/>
        <v>33500</v>
      </c>
    </row>
    <row r="331" spans="1:6" s="4" customFormat="1" ht="47.25" x14ac:dyDescent="0.25">
      <c r="A331" s="8" t="s">
        <v>686</v>
      </c>
      <c r="B331" s="9" t="s">
        <v>687</v>
      </c>
      <c r="C331" s="9" t="s">
        <v>16</v>
      </c>
      <c r="D331" s="11" t="s">
        <v>688</v>
      </c>
      <c r="E331" s="11">
        <v>25</v>
      </c>
      <c r="F331" s="11">
        <f t="shared" si="6"/>
        <v>250000</v>
      </c>
    </row>
    <row r="332" spans="1:6" s="4" customFormat="1" ht="47.25" x14ac:dyDescent="0.25">
      <c r="A332" s="8" t="s">
        <v>689</v>
      </c>
      <c r="B332" s="9" t="s">
        <v>690</v>
      </c>
      <c r="C332" s="9" t="s">
        <v>41</v>
      </c>
      <c r="D332" s="11" t="s">
        <v>685</v>
      </c>
      <c r="E332" s="11">
        <v>11.5</v>
      </c>
      <c r="F332" s="11">
        <f t="shared" si="6"/>
        <v>57500</v>
      </c>
    </row>
    <row r="333" spans="1:6" s="4" customFormat="1" ht="15.75" x14ac:dyDescent="0.25">
      <c r="A333" s="8" t="s">
        <v>691</v>
      </c>
      <c r="B333" s="9" t="s">
        <v>692</v>
      </c>
      <c r="C333" s="9" t="s">
        <v>669</v>
      </c>
      <c r="D333" s="11" t="s">
        <v>669</v>
      </c>
      <c r="E333" s="11"/>
      <c r="F333" s="11"/>
    </row>
    <row r="334" spans="1:6" s="4" customFormat="1" ht="31.5" x14ac:dyDescent="0.25">
      <c r="A334" s="8" t="s">
        <v>693</v>
      </c>
      <c r="B334" s="9" t="s">
        <v>694</v>
      </c>
      <c r="C334" s="9" t="s">
        <v>41</v>
      </c>
      <c r="D334" s="11" t="s">
        <v>695</v>
      </c>
      <c r="E334" s="11">
        <v>122</v>
      </c>
      <c r="F334" s="11">
        <f t="shared" si="6"/>
        <v>878400</v>
      </c>
    </row>
    <row r="335" spans="1:6" s="4" customFormat="1" ht="31.5" x14ac:dyDescent="0.25">
      <c r="A335" s="8" t="s">
        <v>696</v>
      </c>
      <c r="B335" s="9" t="s">
        <v>697</v>
      </c>
      <c r="C335" s="9" t="s">
        <v>41</v>
      </c>
      <c r="D335" s="11" t="s">
        <v>698</v>
      </c>
      <c r="E335" s="11">
        <v>71</v>
      </c>
      <c r="F335" s="11">
        <f t="shared" si="6"/>
        <v>781000</v>
      </c>
    </row>
    <row r="336" spans="1:6" s="4" customFormat="1" ht="15.75" x14ac:dyDescent="0.25">
      <c r="A336" s="8" t="s">
        <v>699</v>
      </c>
      <c r="B336" s="9" t="s">
        <v>700</v>
      </c>
      <c r="C336" s="9" t="s">
        <v>669</v>
      </c>
      <c r="D336" s="11" t="s">
        <v>669</v>
      </c>
      <c r="E336" s="11"/>
      <c r="F336" s="11"/>
    </row>
    <row r="337" spans="1:6" s="4" customFormat="1" ht="15.75" x14ac:dyDescent="0.25">
      <c r="A337" s="8" t="s">
        <v>701</v>
      </c>
      <c r="B337" s="9" t="s">
        <v>702</v>
      </c>
      <c r="C337" s="9" t="s">
        <v>32</v>
      </c>
      <c r="D337" s="11" t="s">
        <v>703</v>
      </c>
      <c r="E337" s="11">
        <v>403.9</v>
      </c>
      <c r="F337" s="11">
        <f t="shared" si="6"/>
        <v>8078</v>
      </c>
    </row>
    <row r="338" spans="1:6" s="4" customFormat="1" ht="15.75" x14ac:dyDescent="0.25">
      <c r="A338" s="8" t="s">
        <v>704</v>
      </c>
      <c r="B338" s="9" t="s">
        <v>705</v>
      </c>
      <c r="C338" s="9" t="s">
        <v>32</v>
      </c>
      <c r="D338" s="11" t="s">
        <v>623</v>
      </c>
      <c r="E338" s="11">
        <v>557</v>
      </c>
      <c r="F338" s="11">
        <f t="shared" si="6"/>
        <v>111400</v>
      </c>
    </row>
    <row r="339" spans="1:6" s="4" customFormat="1" ht="15.75" x14ac:dyDescent="0.25">
      <c r="A339" s="8" t="s">
        <v>706</v>
      </c>
      <c r="B339" s="9" t="s">
        <v>707</v>
      </c>
      <c r="C339" s="9" t="s">
        <v>32</v>
      </c>
      <c r="D339" s="11" t="s">
        <v>703</v>
      </c>
      <c r="E339" s="11">
        <v>616.9</v>
      </c>
      <c r="F339" s="11">
        <f t="shared" si="6"/>
        <v>12338</v>
      </c>
    </row>
    <row r="340" spans="1:6" s="4" customFormat="1" ht="15.75" x14ac:dyDescent="0.25">
      <c r="A340" s="8" t="s">
        <v>708</v>
      </c>
      <c r="B340" s="9" t="s">
        <v>709</v>
      </c>
      <c r="C340" s="9" t="s">
        <v>32</v>
      </c>
      <c r="D340" s="11" t="s">
        <v>614</v>
      </c>
      <c r="E340" s="11">
        <v>732.2</v>
      </c>
      <c r="F340" s="11">
        <f t="shared" si="6"/>
        <v>73220</v>
      </c>
    </row>
    <row r="341" spans="1:6" s="4" customFormat="1" ht="15.75" x14ac:dyDescent="0.25">
      <c r="A341" s="8" t="s">
        <v>710</v>
      </c>
      <c r="B341" s="9" t="s">
        <v>711</v>
      </c>
      <c r="C341" s="9" t="s">
        <v>32</v>
      </c>
      <c r="D341" s="11" t="s">
        <v>703</v>
      </c>
      <c r="E341" s="11">
        <v>1130.8</v>
      </c>
      <c r="F341" s="11">
        <f t="shared" si="6"/>
        <v>22616</v>
      </c>
    </row>
    <row r="342" spans="1:6" s="4" customFormat="1" ht="15.75" x14ac:dyDescent="0.25">
      <c r="A342" s="8" t="s">
        <v>712</v>
      </c>
      <c r="B342" s="9" t="s">
        <v>713</v>
      </c>
      <c r="C342" s="9" t="s">
        <v>32</v>
      </c>
      <c r="D342" s="11" t="s">
        <v>714</v>
      </c>
      <c r="E342" s="11">
        <v>1216.2</v>
      </c>
      <c r="F342" s="11">
        <f t="shared" si="6"/>
        <v>85134</v>
      </c>
    </row>
    <row r="343" spans="1:6" s="4" customFormat="1" ht="15.75" x14ac:dyDescent="0.25">
      <c r="A343" s="8" t="s">
        <v>715</v>
      </c>
      <c r="B343" s="9" t="s">
        <v>716</v>
      </c>
      <c r="C343" s="9" t="s">
        <v>32</v>
      </c>
      <c r="D343" s="11" t="s">
        <v>644</v>
      </c>
      <c r="E343" s="11">
        <v>1301.5</v>
      </c>
      <c r="F343" s="11">
        <f t="shared" si="6"/>
        <v>65075</v>
      </c>
    </row>
    <row r="344" spans="1:6" s="4" customFormat="1" ht="31.5" x14ac:dyDescent="0.25">
      <c r="A344" s="8" t="s">
        <v>717</v>
      </c>
      <c r="B344" s="9" t="s">
        <v>718</v>
      </c>
      <c r="C344" s="9" t="s">
        <v>62</v>
      </c>
      <c r="D344" s="11" t="s">
        <v>703</v>
      </c>
      <c r="E344" s="11">
        <v>35.200000000000003</v>
      </c>
      <c r="F344" s="11">
        <f t="shared" si="6"/>
        <v>704</v>
      </c>
    </row>
    <row r="345" spans="1:6" s="4" customFormat="1" ht="15.75" x14ac:dyDescent="0.25">
      <c r="A345" s="8" t="s">
        <v>719</v>
      </c>
      <c r="B345" s="9" t="s">
        <v>720</v>
      </c>
      <c r="C345" s="9" t="s">
        <v>62</v>
      </c>
      <c r="D345" s="11" t="s">
        <v>628</v>
      </c>
      <c r="E345" s="11">
        <v>88.9</v>
      </c>
      <c r="F345" s="11">
        <f t="shared" si="6"/>
        <v>889</v>
      </c>
    </row>
    <row r="346" spans="1:6" s="4" customFormat="1" ht="31.5" x14ac:dyDescent="0.25">
      <c r="A346" s="8" t="s">
        <v>721</v>
      </c>
      <c r="B346" s="9" t="s">
        <v>722</v>
      </c>
      <c r="C346" s="9" t="s">
        <v>85</v>
      </c>
      <c r="D346" s="11" t="s">
        <v>634</v>
      </c>
      <c r="E346" s="11">
        <v>5600</v>
      </c>
      <c r="F346" s="11">
        <f t="shared" si="6"/>
        <v>28000</v>
      </c>
    </row>
    <row r="347" spans="1:6" s="4" customFormat="1" ht="31.5" x14ac:dyDescent="0.25">
      <c r="A347" s="8" t="s">
        <v>723</v>
      </c>
      <c r="B347" s="9" t="s">
        <v>724</v>
      </c>
      <c r="C347" s="9" t="s">
        <v>85</v>
      </c>
      <c r="D347" s="11" t="s">
        <v>634</v>
      </c>
      <c r="E347" s="11">
        <v>6000</v>
      </c>
      <c r="F347" s="11">
        <f t="shared" si="6"/>
        <v>30000</v>
      </c>
    </row>
    <row r="348" spans="1:6" s="4" customFormat="1" ht="31.5" x14ac:dyDescent="0.25">
      <c r="A348" s="8" t="s">
        <v>725</v>
      </c>
      <c r="B348" s="9" t="s">
        <v>726</v>
      </c>
      <c r="C348" s="9" t="s">
        <v>85</v>
      </c>
      <c r="D348" s="11" t="s">
        <v>659</v>
      </c>
      <c r="E348" s="11">
        <v>6750</v>
      </c>
      <c r="F348" s="11">
        <f t="shared" ref="F348:F374" si="7">D348*E348</f>
        <v>20250</v>
      </c>
    </row>
    <row r="349" spans="1:6" s="4" customFormat="1" ht="31.5" x14ac:dyDescent="0.25">
      <c r="A349" s="8" t="s">
        <v>727</v>
      </c>
      <c r="B349" s="9" t="s">
        <v>728</v>
      </c>
      <c r="C349" s="9" t="s">
        <v>85</v>
      </c>
      <c r="D349" s="11" t="s">
        <v>729</v>
      </c>
      <c r="E349" s="11">
        <v>7500</v>
      </c>
      <c r="F349" s="11">
        <f t="shared" si="7"/>
        <v>7500</v>
      </c>
    </row>
    <row r="350" spans="1:6" s="4" customFormat="1" ht="31.5" x14ac:dyDescent="0.25">
      <c r="A350" s="8" t="s">
        <v>730</v>
      </c>
      <c r="B350" s="9" t="s">
        <v>731</v>
      </c>
      <c r="C350" s="9" t="s">
        <v>85</v>
      </c>
      <c r="D350" s="11" t="s">
        <v>732</v>
      </c>
      <c r="E350" s="11">
        <v>8250</v>
      </c>
      <c r="F350" s="11">
        <f t="shared" si="7"/>
        <v>16500</v>
      </c>
    </row>
    <row r="351" spans="1:6" s="4" customFormat="1" ht="31.5" x14ac:dyDescent="0.25">
      <c r="A351" s="8" t="s">
        <v>733</v>
      </c>
      <c r="B351" s="9" t="s">
        <v>734</v>
      </c>
      <c r="C351" s="9" t="s">
        <v>85</v>
      </c>
      <c r="D351" s="11" t="s">
        <v>732</v>
      </c>
      <c r="E351" s="11">
        <v>9100</v>
      </c>
      <c r="F351" s="11">
        <f t="shared" si="7"/>
        <v>18200</v>
      </c>
    </row>
    <row r="352" spans="1:6" s="4" customFormat="1" ht="31.5" x14ac:dyDescent="0.25">
      <c r="A352" s="8" t="s">
        <v>735</v>
      </c>
      <c r="B352" s="9" t="s">
        <v>736</v>
      </c>
      <c r="C352" s="9" t="s">
        <v>85</v>
      </c>
      <c r="D352" s="11" t="s">
        <v>732</v>
      </c>
      <c r="E352" s="11">
        <v>10000</v>
      </c>
      <c r="F352" s="11">
        <f t="shared" si="7"/>
        <v>20000</v>
      </c>
    </row>
    <row r="353" spans="1:6" s="4" customFormat="1" ht="47.25" x14ac:dyDescent="0.25">
      <c r="A353" s="8" t="s">
        <v>737</v>
      </c>
      <c r="B353" s="9" t="s">
        <v>738</v>
      </c>
      <c r="C353" s="9" t="s">
        <v>62</v>
      </c>
      <c r="D353" s="11" t="s">
        <v>739</v>
      </c>
      <c r="E353" s="11">
        <v>1952.7</v>
      </c>
      <c r="F353" s="11">
        <f t="shared" si="7"/>
        <v>13668.9</v>
      </c>
    </row>
    <row r="354" spans="1:6" s="4" customFormat="1" ht="31.5" x14ac:dyDescent="0.25">
      <c r="A354" s="8" t="s">
        <v>740</v>
      </c>
      <c r="B354" s="9" t="s">
        <v>741</v>
      </c>
      <c r="C354" s="9" t="s">
        <v>62</v>
      </c>
      <c r="D354" s="11" t="s">
        <v>742</v>
      </c>
      <c r="E354" s="11">
        <v>1686.1</v>
      </c>
      <c r="F354" s="11">
        <f t="shared" si="7"/>
        <v>20233.199999999997</v>
      </c>
    </row>
    <row r="355" spans="1:6" s="4" customFormat="1" ht="15.75" x14ac:dyDescent="0.25">
      <c r="A355" s="8" t="s">
        <v>743</v>
      </c>
      <c r="B355" s="9" t="s">
        <v>744</v>
      </c>
      <c r="C355" s="9" t="s">
        <v>41</v>
      </c>
      <c r="D355" s="11" t="s">
        <v>628</v>
      </c>
      <c r="E355" s="11">
        <v>1400</v>
      </c>
      <c r="F355" s="11">
        <f t="shared" si="7"/>
        <v>14000</v>
      </c>
    </row>
    <row r="356" spans="1:6" s="4" customFormat="1" ht="15.75" x14ac:dyDescent="0.25">
      <c r="A356" s="8" t="s">
        <v>745</v>
      </c>
      <c r="B356" s="9" t="s">
        <v>746</v>
      </c>
      <c r="C356" s="9" t="s">
        <v>16</v>
      </c>
      <c r="D356" s="11" t="s">
        <v>747</v>
      </c>
      <c r="E356" s="11">
        <v>185</v>
      </c>
      <c r="F356" s="11">
        <f t="shared" si="7"/>
        <v>64750</v>
      </c>
    </row>
    <row r="357" spans="1:6" s="4" customFormat="1" ht="31.5" x14ac:dyDescent="0.25">
      <c r="A357" s="8" t="s">
        <v>748</v>
      </c>
      <c r="B357" s="9" t="s">
        <v>749</v>
      </c>
      <c r="C357" s="9" t="s">
        <v>85</v>
      </c>
      <c r="D357" s="11" t="s">
        <v>729</v>
      </c>
      <c r="E357" s="11">
        <v>15000</v>
      </c>
      <c r="F357" s="11">
        <f t="shared" si="7"/>
        <v>15000</v>
      </c>
    </row>
    <row r="358" spans="1:6" s="4" customFormat="1" ht="15.75" x14ac:dyDescent="0.25">
      <c r="A358" s="8" t="s">
        <v>750</v>
      </c>
      <c r="B358" s="9" t="s">
        <v>751</v>
      </c>
      <c r="C358" s="9" t="s">
        <v>669</v>
      </c>
      <c r="D358" s="11" t="s">
        <v>669</v>
      </c>
      <c r="E358" s="11"/>
      <c r="F358" s="11"/>
    </row>
    <row r="359" spans="1:6" s="4" customFormat="1" ht="15.75" x14ac:dyDescent="0.25">
      <c r="A359" s="8" t="s">
        <v>752</v>
      </c>
      <c r="B359" s="9" t="s">
        <v>753</v>
      </c>
      <c r="C359" s="9" t="s">
        <v>62</v>
      </c>
      <c r="D359" s="11" t="s">
        <v>703</v>
      </c>
      <c r="E359" s="11">
        <v>174.2</v>
      </c>
      <c r="F359" s="11">
        <f>D359*E359</f>
        <v>3484</v>
      </c>
    </row>
    <row r="360" spans="1:6" s="4" customFormat="1" ht="15.75" x14ac:dyDescent="0.25">
      <c r="A360" s="8" t="s">
        <v>754</v>
      </c>
      <c r="B360" s="9" t="s">
        <v>755</v>
      </c>
      <c r="C360" s="9" t="s">
        <v>62</v>
      </c>
      <c r="D360" s="11" t="s">
        <v>703</v>
      </c>
      <c r="E360" s="11">
        <v>135.5</v>
      </c>
      <c r="F360" s="11">
        <f t="shared" si="7"/>
        <v>2710</v>
      </c>
    </row>
    <row r="361" spans="1:6" s="4" customFormat="1" ht="15.75" x14ac:dyDescent="0.25">
      <c r="A361" s="8" t="s">
        <v>756</v>
      </c>
      <c r="B361" s="9" t="s">
        <v>757</v>
      </c>
      <c r="C361" s="9" t="s">
        <v>32</v>
      </c>
      <c r="D361" s="11" t="s">
        <v>758</v>
      </c>
      <c r="E361" s="11">
        <v>2.6</v>
      </c>
      <c r="F361" s="11">
        <f t="shared" si="7"/>
        <v>7800</v>
      </c>
    </row>
    <row r="362" spans="1:6" s="4" customFormat="1" ht="15.75" x14ac:dyDescent="0.25">
      <c r="A362" s="8" t="s">
        <v>759</v>
      </c>
      <c r="B362" s="9" t="s">
        <v>760</v>
      </c>
      <c r="C362" s="9" t="s">
        <v>16</v>
      </c>
      <c r="D362" s="11" t="s">
        <v>644</v>
      </c>
      <c r="E362" s="11">
        <v>22</v>
      </c>
      <c r="F362" s="11">
        <f t="shared" si="7"/>
        <v>1100</v>
      </c>
    </row>
    <row r="363" spans="1:6" s="4" customFormat="1" ht="15.75" x14ac:dyDescent="0.25">
      <c r="A363" s="8" t="s">
        <v>761</v>
      </c>
      <c r="B363" s="9" t="s">
        <v>762</v>
      </c>
      <c r="C363" s="9" t="s">
        <v>62</v>
      </c>
      <c r="D363" s="11" t="s">
        <v>628</v>
      </c>
      <c r="E363" s="11">
        <v>29</v>
      </c>
      <c r="F363" s="11">
        <f t="shared" si="7"/>
        <v>290</v>
      </c>
    </row>
    <row r="364" spans="1:6" s="4" customFormat="1" ht="15.75" x14ac:dyDescent="0.25">
      <c r="A364" s="8" t="s">
        <v>763</v>
      </c>
      <c r="B364" s="9" t="s">
        <v>764</v>
      </c>
      <c r="C364" s="9" t="s">
        <v>62</v>
      </c>
      <c r="D364" s="11" t="s">
        <v>634</v>
      </c>
      <c r="E364" s="11">
        <v>36.1</v>
      </c>
      <c r="F364" s="11">
        <f t="shared" si="7"/>
        <v>180.5</v>
      </c>
    </row>
    <row r="365" spans="1:6" s="4" customFormat="1" ht="15.75" x14ac:dyDescent="0.25">
      <c r="A365" s="8" t="s">
        <v>765</v>
      </c>
      <c r="B365" s="9" t="s">
        <v>766</v>
      </c>
      <c r="C365" s="9" t="s">
        <v>32</v>
      </c>
      <c r="D365" s="11" t="s">
        <v>767</v>
      </c>
      <c r="E365" s="11">
        <v>4.4000000000000004</v>
      </c>
      <c r="F365" s="11">
        <f t="shared" si="7"/>
        <v>8800</v>
      </c>
    </row>
    <row r="366" spans="1:6" s="4" customFormat="1" ht="15.75" x14ac:dyDescent="0.25">
      <c r="A366" s="8" t="s">
        <v>768</v>
      </c>
      <c r="B366" s="9" t="s">
        <v>769</v>
      </c>
      <c r="C366" s="9" t="s">
        <v>32</v>
      </c>
      <c r="D366" s="11" t="s">
        <v>614</v>
      </c>
      <c r="E366" s="11">
        <v>225</v>
      </c>
      <c r="F366" s="11">
        <f t="shared" si="7"/>
        <v>22500</v>
      </c>
    </row>
    <row r="367" spans="1:6" s="4" customFormat="1" ht="15.75" x14ac:dyDescent="0.25">
      <c r="A367" s="8" t="s">
        <v>770</v>
      </c>
      <c r="B367" s="9" t="s">
        <v>771</v>
      </c>
      <c r="C367" s="9" t="s">
        <v>669</v>
      </c>
      <c r="D367" s="11" t="s">
        <v>669</v>
      </c>
      <c r="E367" s="11"/>
      <c r="F367" s="11"/>
    </row>
    <row r="368" spans="1:6" s="4" customFormat="1" ht="15.75" x14ac:dyDescent="0.25">
      <c r="A368" s="8" t="s">
        <v>772</v>
      </c>
      <c r="B368" s="9" t="s">
        <v>771</v>
      </c>
      <c r="C368" s="9" t="s">
        <v>669</v>
      </c>
      <c r="D368" s="11" t="s">
        <v>669</v>
      </c>
      <c r="E368" s="11"/>
      <c r="F368" s="11"/>
    </row>
    <row r="369" spans="1:6" s="4" customFormat="1" ht="15.75" x14ac:dyDescent="0.25">
      <c r="A369" s="8" t="s">
        <v>773</v>
      </c>
      <c r="B369" s="9" t="s">
        <v>774</v>
      </c>
      <c r="C369" s="9" t="s">
        <v>16</v>
      </c>
      <c r="D369" s="11" t="s">
        <v>775</v>
      </c>
      <c r="E369" s="11">
        <v>39</v>
      </c>
      <c r="F369" s="11">
        <f t="shared" si="7"/>
        <v>475800</v>
      </c>
    </row>
    <row r="370" spans="1:6" s="4" customFormat="1" ht="15.75" x14ac:dyDescent="0.25">
      <c r="A370" s="8" t="s">
        <v>776</v>
      </c>
      <c r="B370" s="9" t="s">
        <v>777</v>
      </c>
      <c r="C370" s="9" t="s">
        <v>16</v>
      </c>
      <c r="D370" s="11" t="s">
        <v>775</v>
      </c>
      <c r="E370" s="11">
        <v>37</v>
      </c>
      <c r="F370" s="11">
        <f t="shared" si="7"/>
        <v>451400</v>
      </c>
    </row>
    <row r="371" spans="1:6" s="4" customFormat="1" ht="15.75" x14ac:dyDescent="0.25">
      <c r="A371" s="8" t="s">
        <v>778</v>
      </c>
      <c r="B371" s="9" t="s">
        <v>779</v>
      </c>
      <c r="C371" s="9" t="s">
        <v>669</v>
      </c>
      <c r="D371" s="11" t="s">
        <v>669</v>
      </c>
      <c r="E371" s="11"/>
      <c r="F371" s="11"/>
    </row>
    <row r="372" spans="1:6" s="4" customFormat="1" ht="15.75" x14ac:dyDescent="0.25">
      <c r="A372" s="8" t="s">
        <v>780</v>
      </c>
      <c r="B372" s="9" t="s">
        <v>781</v>
      </c>
      <c r="C372" s="9" t="s">
        <v>16</v>
      </c>
      <c r="D372" s="11" t="s">
        <v>775</v>
      </c>
      <c r="E372" s="11">
        <v>1.6</v>
      </c>
      <c r="F372" s="11">
        <f>D372*E372</f>
        <v>19520</v>
      </c>
    </row>
    <row r="373" spans="1:6" s="4" customFormat="1" ht="15.75" x14ac:dyDescent="0.25">
      <c r="A373" s="8" t="s">
        <v>782</v>
      </c>
      <c r="B373" s="9" t="s">
        <v>783</v>
      </c>
      <c r="C373" s="9" t="s">
        <v>16</v>
      </c>
      <c r="D373" s="11" t="s">
        <v>775</v>
      </c>
      <c r="E373" s="11">
        <v>1.36</v>
      </c>
      <c r="F373" s="11">
        <f t="shared" si="7"/>
        <v>16592</v>
      </c>
    </row>
    <row r="374" spans="1:6" s="4" customFormat="1" ht="15.75" x14ac:dyDescent="0.25">
      <c r="A374" s="8" t="s">
        <v>784</v>
      </c>
      <c r="B374" s="9" t="s">
        <v>785</v>
      </c>
      <c r="C374" s="9" t="s">
        <v>32</v>
      </c>
      <c r="D374" s="11" t="s">
        <v>614</v>
      </c>
      <c r="E374" s="11">
        <v>22</v>
      </c>
      <c r="F374" s="11">
        <f t="shared" si="7"/>
        <v>2200</v>
      </c>
    </row>
    <row r="375" spans="1:6" s="4" customFormat="1" ht="15.75" x14ac:dyDescent="0.25">
      <c r="A375" s="12"/>
      <c r="C375" s="27" t="s">
        <v>5</v>
      </c>
      <c r="D375" s="28"/>
      <c r="E375" s="29"/>
      <c r="F375" s="21">
        <f>SUM(F3:F374)</f>
        <v>24134732.199999996</v>
      </c>
    </row>
    <row r="376" spans="1:6" s="4" customFormat="1" ht="15.75" x14ac:dyDescent="0.25">
      <c r="C376" s="27" t="s">
        <v>792</v>
      </c>
      <c r="D376" s="29"/>
      <c r="E376" s="24"/>
      <c r="F376" s="25">
        <f>F375*E376</f>
        <v>0</v>
      </c>
    </row>
    <row r="377" spans="1:6" ht="13.5" customHeight="1" x14ac:dyDescent="0.25">
      <c r="C377" s="27" t="s">
        <v>793</v>
      </c>
      <c r="D377" s="28"/>
      <c r="E377" s="29"/>
      <c r="F377" s="21">
        <f>F375-F376</f>
        <v>24134732.199999996</v>
      </c>
    </row>
    <row r="378" spans="1:6" ht="15.75" x14ac:dyDescent="0.25">
      <c r="C378" s="30" t="s">
        <v>787</v>
      </c>
      <c r="D378" s="31"/>
      <c r="E378" s="22">
        <v>0.17</v>
      </c>
      <c r="F378" s="21">
        <f>F377*E378</f>
        <v>4102904.4739999995</v>
      </c>
    </row>
    <row r="379" spans="1:6" ht="15.75" x14ac:dyDescent="0.25">
      <c r="C379" s="27" t="s">
        <v>788</v>
      </c>
      <c r="D379" s="28"/>
      <c r="E379" s="29"/>
      <c r="F379" s="21">
        <f>F377+F378</f>
        <v>28237636.673999995</v>
      </c>
    </row>
    <row r="380" spans="1:6" ht="20.25" x14ac:dyDescent="0.3">
      <c r="B380" s="14" t="s">
        <v>789</v>
      </c>
    </row>
    <row r="381" spans="1:6" x14ac:dyDescent="0.2">
      <c r="C381" s="15"/>
    </row>
    <row r="382" spans="1:6" ht="15.75" x14ac:dyDescent="0.25">
      <c r="B382" s="1" t="s">
        <v>13</v>
      </c>
      <c r="C382" s="18">
        <f>'[1]אומדן מתכננים'!I7</f>
        <v>49500</v>
      </c>
      <c r="F382" s="17"/>
    </row>
    <row r="383" spans="1:6" ht="15.75" x14ac:dyDescent="0.25">
      <c r="B383" s="1" t="s">
        <v>18</v>
      </c>
      <c r="C383" s="18">
        <f>SUM('[1]אומדן מתכננים'!$I$10:$I$16)</f>
        <v>513450</v>
      </c>
      <c r="F383" s="17"/>
    </row>
    <row r="384" spans="1:6" ht="15.75" x14ac:dyDescent="0.25">
      <c r="B384" s="1" t="s">
        <v>38</v>
      </c>
      <c r="C384" s="18">
        <f>SUM('[1]אומדן מתכננים'!$I$18:$I$19)</f>
        <v>332200</v>
      </c>
      <c r="F384" s="17"/>
    </row>
    <row r="385" spans="2:6" ht="15.75" x14ac:dyDescent="0.25">
      <c r="B385" s="1" t="s">
        <v>45</v>
      </c>
      <c r="C385" s="18">
        <f>SUM('[1]אומדן מתכננים'!$I$21:$I$26)</f>
        <v>714075</v>
      </c>
      <c r="F385" s="17"/>
    </row>
    <row r="386" spans="2:6" ht="15.75" x14ac:dyDescent="0.25">
      <c r="B386" s="1" t="s">
        <v>59</v>
      </c>
      <c r="C386" s="18">
        <f>SUM('[1]אומדן מתכננים'!$I$28:$I$29)</f>
        <v>30730</v>
      </c>
      <c r="F386" s="17"/>
    </row>
    <row r="387" spans="2:6" ht="15" x14ac:dyDescent="0.25">
      <c r="B387" s="2"/>
      <c r="C387" s="19">
        <f>SUM(C382:C386)</f>
        <v>1639955</v>
      </c>
      <c r="F387" s="17"/>
    </row>
    <row r="388" spans="2:6" ht="15.75" x14ac:dyDescent="0.25">
      <c r="B388" s="1" t="s">
        <v>68</v>
      </c>
      <c r="C388" s="18">
        <f>SUM('[1]אומדן מתכננים'!$I$32)</f>
        <v>280000</v>
      </c>
      <c r="F388" s="17"/>
    </row>
    <row r="389" spans="2:6" ht="15.75" x14ac:dyDescent="0.25">
      <c r="B389" s="1" t="s">
        <v>72</v>
      </c>
      <c r="C389" s="18">
        <f>SUM('[1]אומדן מתכננים'!$I$34:$I$43)</f>
        <v>0</v>
      </c>
      <c r="F389" s="17"/>
    </row>
    <row r="390" spans="2:6" x14ac:dyDescent="0.2">
      <c r="B390" s="2" t="s">
        <v>786</v>
      </c>
      <c r="C390" s="18">
        <f>SUM('[1]אומדן מתכננים'!$I$45:$I$57)</f>
        <v>0</v>
      </c>
      <c r="F390" s="17"/>
    </row>
    <row r="391" spans="2:6" ht="15" x14ac:dyDescent="0.25">
      <c r="B391" s="2"/>
      <c r="C391" s="19">
        <f>SUM(C388:C390)</f>
        <v>280000</v>
      </c>
      <c r="F391" s="17"/>
    </row>
    <row r="392" spans="2:6" ht="15.75" x14ac:dyDescent="0.25">
      <c r="B392" s="1" t="s">
        <v>125</v>
      </c>
      <c r="C392" s="18">
        <f>SUM('[1]אומדן מתכננים'!$I$60:$I$61)</f>
        <v>302000</v>
      </c>
      <c r="F392" s="17"/>
    </row>
    <row r="393" spans="2:6" ht="15.75" x14ac:dyDescent="0.25">
      <c r="B393" s="1" t="s">
        <v>133</v>
      </c>
      <c r="C393" s="18">
        <f>SUM('[1]אומדן מתכננים'!$I$65)</f>
        <v>5850000</v>
      </c>
      <c r="F393" s="17"/>
    </row>
    <row r="394" spans="2:6" ht="15.75" x14ac:dyDescent="0.25">
      <c r="B394" s="1" t="s">
        <v>139</v>
      </c>
      <c r="C394" s="18">
        <f>SUM('[1]אומדן מתכננים'!$I$68)</f>
        <v>3030</v>
      </c>
      <c r="F394" s="17"/>
    </row>
    <row r="395" spans="2:6" ht="15.75" x14ac:dyDescent="0.25">
      <c r="B395" s="1" t="s">
        <v>146</v>
      </c>
      <c r="C395" s="18">
        <f>'[1]אומדן מתכננים'!$I$71</f>
        <v>1071000</v>
      </c>
      <c r="F395" s="17"/>
    </row>
    <row r="396" spans="2:6" ht="15" x14ac:dyDescent="0.25">
      <c r="B396" s="2"/>
      <c r="C396" s="19">
        <f>SUM(C392:C395)</f>
        <v>7226030</v>
      </c>
      <c r="F396" s="17"/>
    </row>
    <row r="397" spans="2:6" ht="15.75" x14ac:dyDescent="0.25">
      <c r="B397" s="1" t="s">
        <v>151</v>
      </c>
      <c r="C397" s="18">
        <f>SUM('[1]אומדן מתכננים'!$I$74:$I$75)</f>
        <v>683250</v>
      </c>
      <c r="F397" s="17"/>
    </row>
    <row r="398" spans="2:6" ht="15.75" x14ac:dyDescent="0.25">
      <c r="B398" s="1" t="s">
        <v>157</v>
      </c>
      <c r="C398" s="18">
        <f>'[1]אומדן מתכננים'!I77</f>
        <v>35855</v>
      </c>
      <c r="F398" s="17"/>
    </row>
    <row r="399" spans="2:6" ht="15" x14ac:dyDescent="0.25">
      <c r="B399" s="2"/>
      <c r="C399" s="19">
        <f>SUM(C397:C398)</f>
        <v>719105</v>
      </c>
      <c r="F399" s="17"/>
    </row>
    <row r="400" spans="2:6" ht="15.75" x14ac:dyDescent="0.25">
      <c r="B400" s="1" t="s">
        <v>165</v>
      </c>
      <c r="C400" s="18">
        <f>SUM('[1]אומדן מתכננים'!$I$81:$I$106)</f>
        <v>321375</v>
      </c>
      <c r="F400" s="17"/>
    </row>
    <row r="401" spans="2:6" ht="15.75" x14ac:dyDescent="0.25">
      <c r="B401" s="1" t="s">
        <v>219</v>
      </c>
      <c r="C401" s="18">
        <f>SUM('[1]אומדן מתכננים'!$I$108:$I$144)</f>
        <v>146970</v>
      </c>
      <c r="F401" s="17"/>
    </row>
    <row r="402" spans="2:6" ht="15.75" x14ac:dyDescent="0.25">
      <c r="B402" s="1" t="s">
        <v>295</v>
      </c>
      <c r="C402" s="18">
        <f>SUM('[1]אומדן מתכננים'!$I$146:$I$157)</f>
        <v>152400</v>
      </c>
      <c r="F402" s="17"/>
    </row>
    <row r="403" spans="2:6" ht="15.75" x14ac:dyDescent="0.25">
      <c r="B403" s="1" t="s">
        <v>321</v>
      </c>
      <c r="C403" s="18">
        <f>SUM('[1]אומדן מתכננים'!$I$160:$I$217)</f>
        <v>1346206</v>
      </c>
      <c r="F403" s="17"/>
    </row>
    <row r="404" spans="2:6" ht="15.75" x14ac:dyDescent="0.25">
      <c r="B404" s="1" t="s">
        <v>442</v>
      </c>
      <c r="C404" s="18">
        <f>SUM('[1]אומדן מתכננים'!$I$223:$I$229)</f>
        <v>549970</v>
      </c>
      <c r="F404" s="17"/>
    </row>
    <row r="405" spans="2:6" ht="15.75" x14ac:dyDescent="0.25">
      <c r="B405" s="1" t="s">
        <v>466</v>
      </c>
      <c r="C405" s="18">
        <f>SUM('[1]אומדן מתכננים'!$I$231:$I$234)</f>
        <v>97088</v>
      </c>
      <c r="F405" s="17"/>
    </row>
    <row r="406" spans="2:6" ht="15.75" x14ac:dyDescent="0.25">
      <c r="B406" s="1" t="s">
        <v>476</v>
      </c>
      <c r="C406" s="18">
        <f>SUM('[1]אומדן מתכננים'!$I$235:$I$243)</f>
        <v>15280</v>
      </c>
      <c r="F406" s="17"/>
    </row>
    <row r="407" spans="2:6" ht="15" x14ac:dyDescent="0.25">
      <c r="B407" s="2"/>
      <c r="C407" s="19">
        <f>SUM(C400:C406)</f>
        <v>2629289</v>
      </c>
      <c r="F407" s="17"/>
    </row>
    <row r="408" spans="2:6" ht="15.75" x14ac:dyDescent="0.25">
      <c r="B408" s="1" t="s">
        <v>498</v>
      </c>
      <c r="C408" s="18">
        <f>SUM('[1]אומדן מתכננים'!$I$247:$I$259)</f>
        <v>1154241</v>
      </c>
      <c r="F408" s="17"/>
    </row>
    <row r="409" spans="2:6" ht="15.75" x14ac:dyDescent="0.25">
      <c r="B409" s="1" t="s">
        <v>526</v>
      </c>
      <c r="C409" s="18">
        <f>SUM('[1]אומדן מתכננים'!$I$261:$I$275)</f>
        <v>920123.6</v>
      </c>
      <c r="F409" s="17"/>
    </row>
    <row r="410" spans="2:6" ht="15.75" x14ac:dyDescent="0.25">
      <c r="B410" s="1" t="s">
        <v>558</v>
      </c>
      <c r="C410" s="18">
        <f>SUM('[1]אומדן מתכננים'!$I$277:$I$279)</f>
        <v>73818.399999999994</v>
      </c>
      <c r="F410" s="17"/>
    </row>
    <row r="411" spans="2:6" ht="15" x14ac:dyDescent="0.25">
      <c r="B411" s="2"/>
      <c r="C411" s="19">
        <f>SUM(C408:C410)</f>
        <v>2148183</v>
      </c>
      <c r="F411" s="17"/>
    </row>
    <row r="412" spans="2:6" ht="15.75" x14ac:dyDescent="0.25">
      <c r="B412" s="1" t="s">
        <v>567</v>
      </c>
      <c r="C412" s="18">
        <f>SUM('[1]אומדן מתכננים'!$I$283:$I$285)</f>
        <v>4559000</v>
      </c>
      <c r="F412" s="17"/>
    </row>
    <row r="413" spans="2:6" ht="15.75" x14ac:dyDescent="0.25">
      <c r="B413" s="1" t="s">
        <v>577</v>
      </c>
      <c r="C413" s="18">
        <f>SUM('[1]אומדן מתכננים'!$I$288:$I$295)</f>
        <v>427514.9</v>
      </c>
      <c r="F413" s="17"/>
    </row>
    <row r="414" spans="2:6" ht="15.75" x14ac:dyDescent="0.25">
      <c r="B414" s="1" t="s">
        <v>597</v>
      </c>
      <c r="C414" s="18">
        <f>'[1]אומדן מתכננים'!$I$297</f>
        <v>37750</v>
      </c>
      <c r="F414" s="17"/>
    </row>
    <row r="415" spans="2:6" ht="15.75" x14ac:dyDescent="0.25">
      <c r="B415" s="1" t="s">
        <v>601</v>
      </c>
      <c r="C415" s="18">
        <f>SUM('[1]אומדן מתכננים'!$I$300:$I$323)</f>
        <v>335622.7</v>
      </c>
      <c r="F415" s="17"/>
    </row>
    <row r="416" spans="2:6" ht="15.75" x14ac:dyDescent="0.25">
      <c r="B416" s="1" t="s">
        <v>668</v>
      </c>
      <c r="C416" s="18">
        <f>SUM('[1]אומדן מתכננים'!$I$325:$I$332)</f>
        <v>812950</v>
      </c>
      <c r="F416" s="17"/>
    </row>
    <row r="417" spans="2:6" ht="15.75" x14ac:dyDescent="0.25">
      <c r="B417" s="1" t="s">
        <v>692</v>
      </c>
      <c r="C417" s="18">
        <f>SUM('[1]אומדן מתכננים'!$I$334:$I$335)</f>
        <v>1659400</v>
      </c>
      <c r="F417" s="17"/>
    </row>
    <row r="418" spans="2:6" ht="15.75" x14ac:dyDescent="0.25">
      <c r="B418" s="1" t="s">
        <v>700</v>
      </c>
      <c r="C418" s="18">
        <f>SUM('[1]אומדן מתכננים'!$I$337:$I$357)</f>
        <v>647556.1</v>
      </c>
      <c r="F418" s="17"/>
    </row>
    <row r="419" spans="2:6" ht="15.75" x14ac:dyDescent="0.25">
      <c r="B419" s="1" t="s">
        <v>751</v>
      </c>
      <c r="C419" s="18">
        <f>SUM('[1]אומדן מתכננים'!$I$359:$I$366)</f>
        <v>46864.5</v>
      </c>
      <c r="F419" s="17"/>
    </row>
    <row r="420" spans="2:6" ht="15.75" x14ac:dyDescent="0.25">
      <c r="B420" s="1" t="s">
        <v>771</v>
      </c>
      <c r="C420" s="18">
        <f>SUM('[1]אומדן מתכננים'!$I$369:$I$370)</f>
        <v>927200</v>
      </c>
      <c r="F420" s="17"/>
    </row>
    <row r="421" spans="2:6" ht="15.75" x14ac:dyDescent="0.25">
      <c r="B421" s="1" t="s">
        <v>779</v>
      </c>
      <c r="C421" s="18">
        <f>SUM('[1]אומדן מתכננים'!$I$372:$I$374)</f>
        <v>38312</v>
      </c>
      <c r="F421" s="17"/>
    </row>
    <row r="422" spans="2:6" ht="15" x14ac:dyDescent="0.25">
      <c r="B422" s="2"/>
      <c r="C422" s="19">
        <f>SUM(C412:C421)</f>
        <v>9492170.2000000011</v>
      </c>
      <c r="F422" s="17"/>
    </row>
    <row r="423" spans="2:6" x14ac:dyDescent="0.2">
      <c r="B423" s="2"/>
      <c r="C423" s="18"/>
      <c r="F423" s="17"/>
    </row>
    <row r="424" spans="2:6" ht="15.75" x14ac:dyDescent="0.25">
      <c r="B424" s="3" t="s">
        <v>5</v>
      </c>
      <c r="C424" s="20">
        <f>C422+C411+C407+C399+C396+C391+C387</f>
        <v>24134732.200000003</v>
      </c>
      <c r="F424" s="17"/>
    </row>
    <row r="425" spans="2:6" ht="15.75" x14ac:dyDescent="0.25">
      <c r="B425" s="3" t="s">
        <v>792</v>
      </c>
      <c r="C425" s="23">
        <f>F376</f>
        <v>0</v>
      </c>
      <c r="F425" s="17"/>
    </row>
    <row r="426" spans="2:6" ht="15.75" x14ac:dyDescent="0.25">
      <c r="B426" s="3" t="s">
        <v>793</v>
      </c>
      <c r="C426" s="20">
        <f>C424-C425</f>
        <v>24134732.200000003</v>
      </c>
      <c r="F426" s="17"/>
    </row>
    <row r="427" spans="2:6" ht="15.75" x14ac:dyDescent="0.25">
      <c r="B427" s="3" t="s">
        <v>787</v>
      </c>
      <c r="C427" s="20">
        <f>C426*0.17</f>
        <v>4102904.4740000009</v>
      </c>
      <c r="F427" s="17"/>
    </row>
    <row r="428" spans="2:6" ht="15.75" x14ac:dyDescent="0.25">
      <c r="B428" s="3" t="s">
        <v>788</v>
      </c>
      <c r="C428" s="20">
        <f>C426+C427</f>
        <v>28237636.674000002</v>
      </c>
      <c r="F428" s="17"/>
    </row>
    <row r="429" spans="2:6" x14ac:dyDescent="0.2">
      <c r="F429" s="17"/>
    </row>
    <row r="430" spans="2:6" x14ac:dyDescent="0.2">
      <c r="F430" s="17"/>
    </row>
  </sheetData>
  <sheetProtection password="9552" sheet="1" selectLockedCells="1"/>
  <mergeCells count="6">
    <mergeCell ref="E1:F1"/>
    <mergeCell ref="C375:E375"/>
    <mergeCell ref="C376:D376"/>
    <mergeCell ref="C377:E377"/>
    <mergeCell ref="C378:D378"/>
    <mergeCell ref="C379:E379"/>
  </mergeCells>
  <phoneticPr fontId="1" type="noConversion"/>
  <pageMargins left="0.7" right="0.7" top="0.75" bottom="0.75" header="0.3" footer="0.3"/>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כתב כמויות ברקאי נעול</vt:lpstr>
      <vt:lpstr>'כתב כמויות ברקאי נעול'!WPrint_Area_W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6482.merav</dc:creator>
  <cp:lastModifiedBy>דורית ניסים</cp:lastModifiedBy>
  <cp:lastPrinted>2021-10-21T05:22:00Z</cp:lastPrinted>
  <dcterms:created xsi:type="dcterms:W3CDTF">2021-02-21T14:13:39Z</dcterms:created>
  <dcterms:modified xsi:type="dcterms:W3CDTF">2021-10-21T12:15:43Z</dcterms:modified>
</cp:coreProperties>
</file>